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39F"/>
  <workbookPr/>
  <bookViews>
    <workbookView xWindow="2835" yWindow="65386" windowWidth="6420" windowHeight="11565" tabRatio="643" firstSheet="1" activeTab="3"/>
  </bookViews>
  <sheets>
    <sheet name="paramètres" sheetId="1" state="hidden" r:id="rId1"/>
    <sheet name="Histo-Groupe" sheetId="2" r:id="rId2"/>
    <sheet name="Histo-Groupe pro forma" sheetId="3" r:id="rId3"/>
    <sheet name="Histo-Pôles pro forma" sheetId="4" r:id="rId4"/>
    <sheet name="FPN" sheetId="5" state="hidden" r:id="rId5"/>
    <sheet name="Histo-Pôles" sheetId="6" state="hidden" r:id="rId6"/>
    <sheet name="Feuil1" sheetId="7" r:id="rId7"/>
  </sheets>
  <definedNames>
    <definedName name="EssAliasTable" localSheetId="4">"Default"</definedName>
    <definedName name="EssAliasTable" localSheetId="1">"Default"</definedName>
    <definedName name="EssAliasTable" localSheetId="2">"Default"</definedName>
    <definedName name="EssfHasNonUnique" localSheetId="4">"FALSE"</definedName>
    <definedName name="EssfHasNonUnique" localSheetId="1">"FALSE"</definedName>
    <definedName name="EssfHasNonUnique" localSheetId="2">"FALSE"</definedName>
    <definedName name="EssfHasNonUnique" localSheetId="5">"FALSE"</definedName>
    <definedName name="EssfHasNonUnique" localSheetId="3">"FALSE"</definedName>
    <definedName name="EssfHasNonUnique" localSheetId="0">"FALSE"</definedName>
    <definedName name="EssLatest" localSheetId="4">"Jan"</definedName>
    <definedName name="EssLatest" localSheetId="1">"Jan"</definedName>
    <definedName name="EssLatest" localSheetId="2">"Jan"</definedName>
    <definedName name="EssOptions" localSheetId="4">"A3110000000111000011001101020_01000"</definedName>
    <definedName name="EssOptions" localSheetId="1">"A2110000000111000011001101020_0100000"</definedName>
    <definedName name="EssOptions" localSheetId="2">"A2110000000111000011001101020_0100000"</definedName>
    <definedName name="EssOptions" localSheetId="5">"A3110000000111000011001101020_0100000"</definedName>
    <definedName name="EssOptions" localSheetId="3">"A3110000000111000011001101020_0100000"</definedName>
    <definedName name="EssOptions" localSheetId="0">"A3110000000111000011001101020_0100000"</definedName>
    <definedName name="EssSamplingValue" localSheetId="4">100</definedName>
    <definedName name="EssSamplingValue" localSheetId="1">100</definedName>
    <definedName name="EssSamplingValue" localSheetId="2">100</definedName>
    <definedName name="EssSamplingValue" localSheetId="5">100</definedName>
    <definedName name="EssSamplingValue" localSheetId="3">100</definedName>
    <definedName name="EssSamplingValue" localSheetId="0">100</definedName>
    <definedName name="q" localSheetId="4">'FPN'!#REF!</definedName>
    <definedName name="q" localSheetId="2">#REF!</definedName>
    <definedName name="q" localSheetId="3">#REF!</definedName>
    <definedName name="q">#REF!</definedName>
    <definedName name="_xlnm.Print_Area" localSheetId="4">'FPN'!$D$1:$N$41</definedName>
    <definedName name="_xlnm.Print_Area" localSheetId="1">'Histo-Groupe'!$A$2:$F$17</definedName>
    <definedName name="_xlnm.Print_Area" localSheetId="2">'Histo-Groupe pro forma'!$A$2:$F$17</definedName>
    <definedName name="_xlnm.Print_Area" localSheetId="5">'Histo-Pôles'!$C$8:$N$356</definedName>
    <definedName name="_xlnm.Print_Area" localSheetId="3">'Histo-Pôles pro forma'!$A$2:$F$350</definedName>
  </definedNames>
  <calcPr fullCalcOnLoad="1"/>
</workbook>
</file>

<file path=xl/sharedStrings.xml><?xml version="1.0" encoding="utf-8"?>
<sst xmlns="http://schemas.openxmlformats.org/spreadsheetml/2006/main" count="1621" uniqueCount="223">
  <si>
    <t>Coût du risque</t>
  </si>
  <si>
    <t>BDDF (100 % BPF)</t>
  </si>
  <si>
    <t>BDDF (2/3 BPF)</t>
  </si>
  <si>
    <t>BNL bc (2/3 BPIt)</t>
  </si>
  <si>
    <t>C&amp;M de Cptx</t>
  </si>
  <si>
    <t>Autres</t>
  </si>
  <si>
    <t>BDDF (100 % BPF hors PEL-CEL)</t>
  </si>
  <si>
    <t>Groupe BNP Paribas (UGO)</t>
  </si>
  <si>
    <t>Données initiales ajustées IAS - Vision Communication Financière</t>
  </si>
  <si>
    <t>Conso</t>
  </si>
  <si>
    <t>Axe Pôle/Métier/Activité</t>
  </si>
  <si>
    <t>Trimestre 3</t>
  </si>
  <si>
    <t>Septembre</t>
  </si>
  <si>
    <t>Périodique à taux périodique</t>
  </si>
  <si>
    <t>Cumulé à taux périodique</t>
  </si>
  <si>
    <t>PNB à Fonds Propres Normatifs Bâle II</t>
  </si>
  <si>
    <t>FRAIS DE GESTION</t>
  </si>
  <si>
    <t>RESULTAT BRUT D'EXPLOITATION à FPN Bâle II</t>
  </si>
  <si>
    <t>RESULTAT D'EXPLOITATION à Fonds Propres Normatifs Bâle II</t>
  </si>
  <si>
    <t>Résultat des sociétés MEE à Fonds Propres Normatifs Bâle II</t>
  </si>
  <si>
    <t>Autres résultats hors exploitation (Total)</t>
  </si>
  <si>
    <t>Résultat des MEE &amp;  Autres résultats hors exploitation</t>
  </si>
  <si>
    <t>RESULTAT NET AVANT IMPOTS à Fonds Propres Normatifs Bâle II</t>
  </si>
  <si>
    <t>FPB</t>
  </si>
  <si>
    <t>Réalisé de gestion N-1 - version post publication</t>
  </si>
  <si>
    <t>[P] BDDF 100%</t>
  </si>
  <si>
    <t>Commissions</t>
  </si>
  <si>
    <t>Valeur ajoutée sur capitaux à FPN Bâle II</t>
  </si>
  <si>
    <t>[P] BDDF</t>
  </si>
  <si>
    <t xml:space="preserve"> </t>
  </si>
  <si>
    <t>Valeur ajoutée sur capitaux (VAC) hors PEL CEL à FPN Bâle II</t>
  </si>
  <si>
    <t>PNB à FPN Bâle II ALM réparti  hors PEL CEL</t>
  </si>
  <si>
    <t>RESULTAT BRUT D'EXPLOITATION à FPN Bâle II Hors PEL CEL</t>
  </si>
  <si>
    <t>RESULTAT D'EXPLOITATION à FPN Bâle II Hors PEL CEL</t>
  </si>
  <si>
    <t>RNAI à Fonds Propres Normatifs Bâle II Hors PEL CEL</t>
  </si>
  <si>
    <t>[P] BNL bc 100%</t>
  </si>
  <si>
    <t>[P] BDD Belgique 100 %</t>
  </si>
  <si>
    <t>[P] BNL bc</t>
  </si>
  <si>
    <t>[P] Personal Finance</t>
  </si>
  <si>
    <t>[P] CIB</t>
  </si>
  <si>
    <t xml:space="preserve"> CIB</t>
  </si>
  <si>
    <t>[RM] Conseil et Marchés de Capitaux</t>
  </si>
  <si>
    <t>[P] Investment Solutions</t>
  </si>
  <si>
    <t xml:space="preserve"> Investment Solutions</t>
  </si>
  <si>
    <t>[RM] GIP _Gestion Institutionnelle et Privée</t>
  </si>
  <si>
    <t>[M] IS_Assurance</t>
  </si>
  <si>
    <t>[M] IS_Titres</t>
  </si>
  <si>
    <t>[MP] Autres Activités</t>
  </si>
  <si>
    <t xml:space="preserve"> Autres Activités      </t>
  </si>
  <si>
    <t>[RM] Autres Immobiliers</t>
  </si>
  <si>
    <t>[RM] AA - Total Gestion Générale</t>
  </si>
  <si>
    <t>Groupe BNP PARIBAS</t>
  </si>
  <si>
    <t>[MP] Pôles opérationnels yc BDD Bel et Lux</t>
  </si>
  <si>
    <t>S/total pôles opérationnels</t>
  </si>
  <si>
    <t xml:space="preserve">Vérif Retail Banking (100%) </t>
  </si>
  <si>
    <t>Vérif AA</t>
  </si>
  <si>
    <t>Vérif Groupe</t>
  </si>
  <si>
    <t>BNL bc (100% BPIt)</t>
  </si>
  <si>
    <t xml:space="preserve">Investment Solutions </t>
  </si>
  <si>
    <t xml:space="preserve">GIP </t>
  </si>
  <si>
    <t xml:space="preserve">Assurance </t>
  </si>
  <si>
    <t xml:space="preserve">Titres </t>
  </si>
  <si>
    <t xml:space="preserve">CIB </t>
  </si>
  <si>
    <t>[RP] AA</t>
  </si>
  <si>
    <t>[MP] coûts de restructuration</t>
  </si>
  <si>
    <t>Trimestre 4</t>
  </si>
  <si>
    <t xml:space="preserve">PERSONAL FINANCE </t>
  </si>
  <si>
    <t xml:space="preserve">INVESTMENT SOLUTIONS </t>
  </si>
  <si>
    <t xml:space="preserve">CORPORATE AND INVESTMENT BANKING </t>
  </si>
  <si>
    <t>Mars</t>
  </si>
  <si>
    <t>Juin</t>
  </si>
  <si>
    <t>Décembre</t>
  </si>
  <si>
    <t>BDDF (2/3 BPF hors PEL-CEL)</t>
  </si>
  <si>
    <t xml:space="preserve">Personal Finance </t>
  </si>
  <si>
    <t xml:space="preserve">€m </t>
  </si>
  <si>
    <t xml:space="preserve">GROUP </t>
  </si>
  <si>
    <t xml:space="preserve">Revenues </t>
  </si>
  <si>
    <t xml:space="preserve">Operating Expenses and Dep. </t>
  </si>
  <si>
    <t xml:space="preserve">Gross Operating Income </t>
  </si>
  <si>
    <t xml:space="preserve">Operating Income </t>
  </si>
  <si>
    <t xml:space="preserve">Other Non Operating Items </t>
  </si>
  <si>
    <t xml:space="preserve">Pre-Tax Income </t>
  </si>
  <si>
    <t xml:space="preserve">Cost/Income </t>
  </si>
  <si>
    <t xml:space="preserve">Incl. Net Interest Income </t>
  </si>
  <si>
    <t xml:space="preserve">Incl. Commissions     </t>
  </si>
  <si>
    <t xml:space="preserve">Non Operating Items </t>
  </si>
  <si>
    <t xml:space="preserve">Income Attributable to Investment Solutions </t>
  </si>
  <si>
    <t xml:space="preserve">Allocated Equity (€bn, year to date) </t>
  </si>
  <si>
    <t xml:space="preserve">Pre-Tax Income of BNL bc </t>
  </si>
  <si>
    <t xml:space="preserve">BNL banca commerciale (Including 2/3 of Private Banking in Italy) </t>
  </si>
  <si>
    <t xml:space="preserve">Associated Companies </t>
  </si>
  <si>
    <t xml:space="preserve">WEALTH AND ASSET MANAGEMENT </t>
  </si>
  <si>
    <t xml:space="preserve">INSURANCE </t>
  </si>
  <si>
    <t xml:space="preserve">SECURITIES SERVICES </t>
  </si>
  <si>
    <t xml:space="preserve">ADVISORY AND CAPITAL MARKETS </t>
  </si>
  <si>
    <t xml:space="preserve">Pre-Tax Income  </t>
  </si>
  <si>
    <t xml:space="preserve">Cost of Risk </t>
  </si>
  <si>
    <t xml:space="preserve">Share of Earnings of Associates </t>
  </si>
  <si>
    <t xml:space="preserve">Corporate Income Tax </t>
  </si>
  <si>
    <t xml:space="preserve">Net Income Attributable to Minority Interests </t>
  </si>
  <si>
    <t xml:space="preserve">Net Income Attributable to Equity Holders </t>
  </si>
  <si>
    <t>[M] AA_BNP Paribas Principal Investments</t>
  </si>
  <si>
    <t xml:space="preserve">RM </t>
  </si>
  <si>
    <t xml:space="preserve">RETAIL BANKING (100 % BP hors PEL-CEL) </t>
  </si>
  <si>
    <t xml:space="preserve">RETAIL BANKING (2/3 BP) </t>
  </si>
  <si>
    <t xml:space="preserve">RETAIL BANKING (2/3 BP hors PEL-CEL) </t>
  </si>
  <si>
    <t xml:space="preserve">Pre-Tax Income of Retail Banking </t>
  </si>
  <si>
    <t>1Q12</t>
  </si>
  <si>
    <t>Retail Banking avec 100% des Banques Privées</t>
  </si>
  <si>
    <t>[RP] Banque De Détail</t>
  </si>
  <si>
    <t>4Q12</t>
  </si>
  <si>
    <t>3Q12</t>
  </si>
  <si>
    <t>2Q12</t>
  </si>
  <si>
    <t>[RP] Domestic Markets</t>
  </si>
  <si>
    <t xml:space="preserve">DOMESTIC MARKETS (100 % BP hors PEL-CEL) </t>
  </si>
  <si>
    <t xml:space="preserve">FRENCH RETAIL BANKING (including 2/3 of Private Banking in France) </t>
  </si>
  <si>
    <t>BDD Bel (100%BPB)</t>
  </si>
  <si>
    <t>[P] BDD Belgique</t>
  </si>
  <si>
    <t>BDD Bel (2/3 BPB)</t>
  </si>
  <si>
    <t>BDD Bel (2/3BPB)</t>
  </si>
  <si>
    <t>Pre-Tax Income of Domestic Markets</t>
  </si>
  <si>
    <t>[M] Europe Méditerranée</t>
  </si>
  <si>
    <t>[M] BancWest</t>
  </si>
  <si>
    <t>Domestic Markets (100% PB)</t>
  </si>
  <si>
    <t xml:space="preserve"> Retail Banking (100% BP) </t>
  </si>
  <si>
    <t xml:space="preserve">        BDD Bel (100 % BPB)  </t>
  </si>
  <si>
    <t xml:space="preserve">        BDDF (2/3 BPF)</t>
  </si>
  <si>
    <t xml:space="preserve">        BNL banca commerciale (2/3 BPIt)</t>
  </si>
  <si>
    <t xml:space="preserve">        BDD Bel (2/3 BPB)  </t>
  </si>
  <si>
    <t xml:space="preserve">    Personal Finance</t>
  </si>
  <si>
    <t xml:space="preserve">    International Retail Banking </t>
  </si>
  <si>
    <t xml:space="preserve">        Europe Méditerranée </t>
  </si>
  <si>
    <t xml:space="preserve">        BancWest</t>
  </si>
  <si>
    <t xml:space="preserve">    Domestic Markets (100% BP) </t>
  </si>
  <si>
    <t xml:space="preserve">        BDDF (100 % BPF)</t>
  </si>
  <si>
    <t xml:space="preserve">        BNL banca commerciale (100 % BPIt)</t>
  </si>
  <si>
    <t xml:space="preserve">    Conseil et Marchés de capitaux</t>
  </si>
  <si>
    <t xml:space="preserve">    Gestion Institutionnelle et Privée    </t>
  </si>
  <si>
    <t xml:space="preserve">    Assurance   </t>
  </si>
  <si>
    <t xml:space="preserve">    Securities Services </t>
  </si>
  <si>
    <t xml:space="preserve">        BNP Paribas Principal Investments   </t>
  </si>
  <si>
    <t xml:space="preserve">        Klépierre   </t>
  </si>
  <si>
    <t>[P] International Retail Banking</t>
  </si>
  <si>
    <t xml:space="preserve">Vérif DM (100%) </t>
  </si>
  <si>
    <t xml:space="preserve">Vérif Retail Banking (QP) </t>
  </si>
  <si>
    <t xml:space="preserve">Vérif DM (QP) </t>
  </si>
  <si>
    <t xml:space="preserve">Vérif CIB </t>
  </si>
  <si>
    <t xml:space="preserve">Vérif IS </t>
  </si>
  <si>
    <t>Vérif PO</t>
  </si>
  <si>
    <t xml:space="preserve">        Corporate Center </t>
  </si>
  <si>
    <t xml:space="preserve">Vérif IRB </t>
  </si>
  <si>
    <t xml:space="preserve">DOMESTIC MARKETS (including 100% of Private Banking in France, Italy, Belgium and Luxembourg)* Excluding PEL/CEL Effects </t>
  </si>
  <si>
    <t>FRENCH RETAIL BANKING (including 100% of Private Banking in France)*</t>
  </si>
  <si>
    <t xml:space="preserve">FRENCH RETAIL BANKING (including 100% of Private Banking in France)* Excluding PEL/CEL Effects </t>
  </si>
  <si>
    <t xml:space="preserve">BNL banca commerciale (Including 100% of Private Banking in Italy)* </t>
  </si>
  <si>
    <t xml:space="preserve">Pre-Tax Income of French Retail Banking </t>
  </si>
  <si>
    <t xml:space="preserve">DOMESTIC MARKETS (2/3 BP hors PEL-CEL) </t>
  </si>
  <si>
    <t xml:space="preserve">DOMESTIC MARKETS (2/3 BP) </t>
  </si>
  <si>
    <t>DOMESTIC MARKETS (including 2/3 of Private Banking in France, Italy, Belgium and Luxembourg)</t>
  </si>
  <si>
    <t xml:space="preserve">CORPORATE CENTRE (Including Klépierre) </t>
  </si>
  <si>
    <t>Réalisé de gestion N-1 - Version Communication Financière</t>
  </si>
  <si>
    <t>BELGIAN RETAIL BANKING (Including 100% of Private Banking in Belgium)*</t>
  </si>
  <si>
    <t xml:space="preserve">Pre-Tax Income of Belgian Retail Banking </t>
  </si>
  <si>
    <t xml:space="preserve">BELGIAN RETAIL BANKING (Including 2/3 of Private Banking in Belgium) </t>
  </si>
  <si>
    <t>OTHER DOMESTIC MARKETS ACTIVITIES INCLUDING LUXEMBOURG (Including 100% of Private Banking in Luxembourg)*</t>
  </si>
  <si>
    <t>Pre-Tax Income of Other Domestic Markets Activities</t>
  </si>
  <si>
    <t xml:space="preserve">OTHER DOMESTIC MARKETS ACTIVITIES INCLUDING LUXEMBOURG (Including 2/3 of Private Banking in Luxembourg) </t>
  </si>
  <si>
    <t xml:space="preserve">        Autres Activités de Domestic Markets (100% BPL) </t>
  </si>
  <si>
    <t xml:space="preserve">        Autres Activités de Domestic Markets (2/3 BPL)  </t>
  </si>
  <si>
    <t>ADM (100%BPL)</t>
  </si>
  <si>
    <t>ADM (2/3 BPL)</t>
  </si>
  <si>
    <t>ADM (2/3BPL)</t>
  </si>
  <si>
    <t xml:space="preserve">Corporate Banking  </t>
  </si>
  <si>
    <t xml:space="preserve">CORPORATE BANKING   </t>
  </si>
  <si>
    <t xml:space="preserve">    Corporate Banking</t>
  </si>
  <si>
    <t xml:space="preserve"> Retail Banking (2/3 BP) </t>
  </si>
  <si>
    <t xml:space="preserve">    Domestic Markets (2/3 BP)</t>
  </si>
  <si>
    <t>FPN - Niveau 2 - Moyens (calculé)</t>
  </si>
  <si>
    <t>Fonds propres normatifs moyens</t>
  </si>
  <si>
    <t>[RM] Corporate Banking</t>
  </si>
  <si>
    <t>0</t>
  </si>
  <si>
    <t>Trimestre 2</t>
  </si>
  <si>
    <t>Trimestre 1</t>
  </si>
  <si>
    <t>1Q13</t>
  </si>
  <si>
    <t xml:space="preserve">4Q13 </t>
  </si>
  <si>
    <t xml:space="preserve">3Q13 </t>
  </si>
  <si>
    <t xml:space="preserve">2Q13 </t>
  </si>
  <si>
    <t xml:space="preserve">1Q13 </t>
  </si>
  <si>
    <t>Autres activités de Domestic Markets à 100%</t>
  </si>
  <si>
    <t>Autres activités de Domestic Markets (QP BP)</t>
  </si>
  <si>
    <t>4Q13</t>
  </si>
  <si>
    <t>3Q13</t>
  </si>
  <si>
    <t>2Q13</t>
  </si>
  <si>
    <t>4Q13 /</t>
  </si>
  <si>
    <t>4Q13/</t>
  </si>
  <si>
    <t>2013 /</t>
  </si>
  <si>
    <t>Année</t>
  </si>
  <si>
    <t>contrôle RE</t>
  </si>
  <si>
    <t>Provision related to US dollar payments involving parties subject to US sanctions</t>
  </si>
  <si>
    <t xml:space="preserve">Incl. transformation costs </t>
  </si>
  <si>
    <t>[P] International Retail Banking 100% BP</t>
  </si>
  <si>
    <t xml:space="preserve">    International Retail Banking (100% BP) </t>
  </si>
  <si>
    <t>[M] Europe Méditérranée 100% BP</t>
  </si>
  <si>
    <t xml:space="preserve">        Europe Méditerranée (100 % BP)  </t>
  </si>
  <si>
    <t>[M] Bancwest 100% BP</t>
  </si>
  <si>
    <t xml:space="preserve">        BancWest (100 % BP)  </t>
  </si>
  <si>
    <t xml:space="preserve">Pre-Tax Income of EUROPE-MEDITERRANEAN </t>
  </si>
  <si>
    <t>EUROPE-MEDITERRANEAN  (Including 100% of Private Banking in Turkey)</t>
  </si>
  <si>
    <t>EUROPE-MEDITERRANEAN  (Including 2/3 of Private Banking in Turkey)</t>
  </si>
  <si>
    <t>Europe Méditerranée (100% BP Turkey)</t>
  </si>
  <si>
    <t>Europe Méditerranée (2/3 BP Turkey)</t>
  </si>
  <si>
    <t xml:space="preserve">Pre-Tax Income of BANCWEST </t>
  </si>
  <si>
    <t>BANCWEST (Including 100% of Private Banking in United States)</t>
  </si>
  <si>
    <t>BancWest (100% BP United States)</t>
  </si>
  <si>
    <t>BancWest (2/3 BP United States)</t>
  </si>
  <si>
    <t xml:space="preserve">RETAIL BANKING (including 100% of Private Banking in France, Italy, Belgium, Luxembourg, Turkey and United States)* Excluding PEL/CEL Effects </t>
  </si>
  <si>
    <t>RETAIL BANKING (including 2/3 of Private Banking in France, Italy, Belgium, Luxembourg, Turkey and United States)</t>
  </si>
  <si>
    <t>Données initiales ajustées après effets int. (proforma)</t>
  </si>
  <si>
    <t>Provision dollar US concernant des sanctions américaines</t>
  </si>
  <si>
    <t>CORPORATE CENTRE</t>
  </si>
  <si>
    <t>EUROPE-MEDITERRANEAN  (Including 100% of Private Banking in Turkey)*</t>
  </si>
  <si>
    <t>BANCWEST (Including 100% of Private Banking in United States)*</t>
  </si>
  <si>
    <t>BANCWEST (Including 2/3 of Private Banking in United States)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</si>
</sst>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#,##0,"/>
    <numFmt numFmtId="168" formatCode="#\.##0&quot; F&quot;\ ;\(#\.##0&quot; F&quot;\)"/>
    <numFmt numFmtId="169" formatCode="#,###,"/>
    <numFmt numFmtId="170" formatCode="#,##0.000"/>
    <numFmt numFmtId="171" formatCode="#,###.0,"/>
    <numFmt numFmtId="172" formatCode="#,##0.0,,"/>
  </numFmts>
  <fonts count="66">
    <font>
      <sz val="9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10"/>
      <name val="Arial"/>
      <family val="2"/>
    </font>
    <font>
      <sz val="8"/>
      <name val="Helv"/>
      <family val="0"/>
    </font>
    <font>
      <b/>
      <sz val="10"/>
      <name val="Arial"/>
      <family val="2"/>
    </font>
    <font>
      <b/>
      <sz val="8"/>
      <color indexed="10"/>
      <name val="Helv"/>
      <family val="0"/>
    </font>
    <font>
      <b/>
      <sz val="8"/>
      <color indexed="10"/>
      <name val="Arial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2"/>
      <name val="Helv"/>
      <family val="0"/>
    </font>
    <font>
      <sz val="8"/>
      <color indexed="12"/>
      <name val="Arial Narrow"/>
      <family val="2"/>
    </font>
    <font>
      <sz val="9"/>
      <color indexed="12"/>
      <name val="Arial"/>
      <family val="2"/>
    </font>
    <font>
      <b/>
      <sz val="8"/>
      <name val="Helv"/>
      <family val="0"/>
    </font>
    <font>
      <sz val="8"/>
      <color indexed="10"/>
      <name val="Helv"/>
      <family val="0"/>
    </font>
    <font>
      <sz val="7"/>
      <name val="Times New Roman"/>
      <family val="1"/>
    </font>
    <font>
      <sz val="7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17"/>
      </bottom>
    </border>
    <border>
      <left/>
      <right/>
      <top style="medium">
        <color indexed="17"/>
      </top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medium">
        <color indexed="17"/>
      </top>
      <bottom style="medium">
        <color indexed="17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88">
    <xf numFmtId="0" fontId="0" fillId="0" borderId="0" xfId="0" applyAlignment="1">
      <alignment/>
    </xf>
    <xf numFmtId="0" fontId="0" fillId="33" borderId="0" xfId="0" applyFill="1" applyAlignment="1">
      <alignment/>
    </xf>
    <xf numFmtId="3" fontId="6" fillId="33" borderId="0" xfId="52" applyNumberFormat="1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1" fontId="8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64" fontId="11" fillId="33" borderId="0" xfId="52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164" fontId="6" fillId="33" borderId="0" xfId="52" applyNumberFormat="1" applyFont="1" applyFill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/>
    </xf>
    <xf numFmtId="0" fontId="3" fillId="0" borderId="0" xfId="0" applyFont="1" applyAlignment="1" quotePrefix="1">
      <alignment/>
    </xf>
    <xf numFmtId="0" fontId="10" fillId="33" borderId="10" xfId="0" applyFont="1" applyFill="1" applyBorder="1" applyAlignment="1" quotePrefix="1">
      <alignment horizontal="left"/>
    </xf>
    <xf numFmtId="0" fontId="3" fillId="0" borderId="0" xfId="0" applyFont="1" applyAlignment="1" quotePrefix="1">
      <alignment/>
    </xf>
    <xf numFmtId="0" fontId="3" fillId="33" borderId="0" xfId="0" applyFont="1" applyFill="1" applyAlignment="1" quotePrefix="1">
      <alignment vertical="top" wrapText="1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vertical="top" wrapText="1"/>
    </xf>
    <xf numFmtId="0" fontId="5" fillId="0" borderId="0" xfId="0" applyFont="1" applyAlignment="1">
      <alignment wrapText="1"/>
    </xf>
    <xf numFmtId="1" fontId="3" fillId="33" borderId="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/>
    </xf>
    <xf numFmtId="1" fontId="9" fillId="33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center"/>
    </xf>
    <xf numFmtId="0" fontId="3" fillId="0" borderId="0" xfId="50" applyFont="1" quotePrefix="1">
      <alignment/>
      <protection/>
    </xf>
    <xf numFmtId="0" fontId="2" fillId="0" borderId="0" xfId="50" applyFont="1" quotePrefix="1">
      <alignment/>
      <protection/>
    </xf>
    <xf numFmtId="0" fontId="2" fillId="0" borderId="0" xfId="50" applyAlignment="1">
      <alignment vertical="top" wrapText="1"/>
      <protection/>
    </xf>
    <xf numFmtId="0" fontId="2" fillId="0" borderId="0" xfId="50">
      <alignment/>
      <protection/>
    </xf>
    <xf numFmtId="0" fontId="2" fillId="0" borderId="0" xfId="50" applyBorder="1" applyAlignment="1">
      <alignment vertical="top" wrapText="1"/>
      <protection/>
    </xf>
    <xf numFmtId="0" fontId="3" fillId="0" borderId="0" xfId="50" applyFont="1">
      <alignment/>
      <protection/>
    </xf>
    <xf numFmtId="0" fontId="2" fillId="0" borderId="0" xfId="50" applyFont="1">
      <alignment/>
      <protection/>
    </xf>
    <xf numFmtId="0" fontId="3" fillId="0" borderId="0" xfId="50" applyFont="1" applyAlignment="1" quotePrefix="1">
      <alignment vertical="top" wrapText="1"/>
      <protection/>
    </xf>
    <xf numFmtId="0" fontId="3" fillId="0" borderId="0" xfId="50" applyFont="1" applyAlignment="1" quotePrefix="1">
      <alignment horizontal="left" vertical="top" wrapText="1"/>
      <protection/>
    </xf>
    <xf numFmtId="0" fontId="3" fillId="0" borderId="0" xfId="50" applyFont="1">
      <alignment/>
      <protection/>
    </xf>
    <xf numFmtId="0" fontId="20" fillId="0" borderId="0" xfId="51" applyFont="1" quotePrefix="1">
      <alignment/>
      <protection/>
    </xf>
    <xf numFmtId="170" fontId="13" fillId="34" borderId="12" xfId="51" applyNumberFormat="1" applyFont="1" applyFill="1" applyBorder="1" applyAlignment="1" applyProtection="1" quotePrefix="1">
      <alignment horizontal="left"/>
      <protection locked="0"/>
    </xf>
    <xf numFmtId="169" fontId="13" fillId="0" borderId="0" xfId="50" applyNumberFormat="1" applyFont="1" applyBorder="1" applyAlignment="1" quotePrefix="1">
      <alignment horizontal="right"/>
      <protection/>
    </xf>
    <xf numFmtId="0" fontId="21" fillId="0" borderId="0" xfId="50" applyFont="1">
      <alignment/>
      <protection/>
    </xf>
    <xf numFmtId="170" fontId="3" fillId="34" borderId="12" xfId="51" applyNumberFormat="1" applyFont="1" applyFill="1" applyBorder="1" applyAlignment="1" applyProtection="1" quotePrefix="1">
      <alignment horizontal="left"/>
      <protection locked="0"/>
    </xf>
    <xf numFmtId="169" fontId="2" fillId="0" borderId="0" xfId="50" applyNumberFormat="1">
      <alignment/>
      <protection/>
    </xf>
    <xf numFmtId="0" fontId="20" fillId="0" borderId="0" xfId="51" applyFont="1" applyBorder="1" quotePrefix="1">
      <alignment/>
      <protection/>
    </xf>
    <xf numFmtId="168" fontId="13" fillId="34" borderId="12" xfId="51" applyNumberFormat="1" applyFont="1" applyFill="1" applyBorder="1" applyAlignment="1" applyProtection="1" quotePrefix="1">
      <alignment horizontal="left"/>
      <protection locked="0"/>
    </xf>
    <xf numFmtId="0" fontId="21" fillId="0" borderId="0" xfId="50" applyFont="1" applyBorder="1">
      <alignment/>
      <protection/>
    </xf>
    <xf numFmtId="168" fontId="13" fillId="34" borderId="13" xfId="51" applyNumberFormat="1" applyFont="1" applyFill="1" applyBorder="1" applyAlignment="1" applyProtection="1" quotePrefix="1">
      <alignment horizontal="left"/>
      <protection locked="0"/>
    </xf>
    <xf numFmtId="168" fontId="3" fillId="34" borderId="12" xfId="51" applyNumberFormat="1" applyFont="1" applyFill="1" applyBorder="1" applyAlignment="1" applyProtection="1" quotePrefix="1">
      <alignment horizontal="left"/>
      <protection locked="0"/>
    </xf>
    <xf numFmtId="169" fontId="2" fillId="0" borderId="0" xfId="50" applyNumberFormat="1" applyBorder="1">
      <alignment/>
      <protection/>
    </xf>
    <xf numFmtId="0" fontId="2" fillId="0" borderId="0" xfId="50" applyBorder="1">
      <alignment/>
      <protection/>
    </xf>
    <xf numFmtId="166" fontId="13" fillId="34" borderId="12" xfId="51" applyNumberFormat="1" applyFont="1" applyFill="1" applyBorder="1" applyAlignment="1" applyProtection="1" quotePrefix="1">
      <alignment horizontal="left"/>
      <protection locked="0"/>
    </xf>
    <xf numFmtId="168" fontId="13" fillId="35" borderId="14" xfId="51" applyNumberFormat="1" applyFont="1" applyFill="1" applyBorder="1" applyAlignment="1" applyProtection="1" quotePrefix="1">
      <alignment horizontal="center"/>
      <protection locked="0"/>
    </xf>
    <xf numFmtId="168" fontId="13" fillId="35" borderId="0" xfId="51" applyNumberFormat="1" applyFont="1" applyFill="1" applyBorder="1" applyAlignment="1" applyProtection="1" quotePrefix="1">
      <alignment horizontal="center"/>
      <protection locked="0"/>
    </xf>
    <xf numFmtId="0" fontId="22" fillId="0" borderId="0" xfId="51" applyFont="1" applyFill="1" quotePrefix="1">
      <alignment/>
      <protection/>
    </xf>
    <xf numFmtId="171" fontId="23" fillId="0" borderId="0" xfId="50" applyNumberFormat="1" applyFont="1">
      <alignment/>
      <protection/>
    </xf>
    <xf numFmtId="171" fontId="23" fillId="0" borderId="0" xfId="50" applyNumberFormat="1" applyFont="1" applyBorder="1">
      <alignment/>
      <protection/>
    </xf>
    <xf numFmtId="0" fontId="20" fillId="0" borderId="0" xfId="51" applyFont="1" applyFill="1" quotePrefix="1">
      <alignment/>
      <protection/>
    </xf>
    <xf numFmtId="171" fontId="3" fillId="0" borderId="0" xfId="50" applyNumberFormat="1" applyFont="1">
      <alignment/>
      <protection/>
    </xf>
    <xf numFmtId="171" fontId="3" fillId="0" borderId="0" xfId="50" applyNumberFormat="1" applyFont="1" applyBorder="1">
      <alignment/>
      <protection/>
    </xf>
    <xf numFmtId="169" fontId="3" fillId="0" borderId="0" xfId="50" applyNumberFormat="1" applyFont="1">
      <alignment/>
      <protection/>
    </xf>
    <xf numFmtId="169" fontId="3" fillId="0" borderId="0" xfId="50" applyNumberFormat="1" applyFont="1" applyBorder="1">
      <alignment/>
      <protection/>
    </xf>
    <xf numFmtId="168" fontId="13" fillId="35" borderId="14" xfId="51" applyNumberFormat="1" applyFont="1" applyFill="1" applyBorder="1" applyAlignment="1" applyProtection="1" quotePrefix="1">
      <alignment horizontal="center"/>
      <protection locked="0"/>
    </xf>
    <xf numFmtId="169" fontId="13" fillId="0" borderId="15" xfId="50" applyNumberFormat="1" applyFont="1" applyBorder="1">
      <alignment/>
      <protection/>
    </xf>
    <xf numFmtId="169" fontId="13" fillId="0" borderId="15" xfId="50" applyNumberFormat="1" applyFont="1" applyBorder="1" applyAlignment="1" quotePrefix="1">
      <alignment horizontal="right"/>
      <protection/>
    </xf>
    <xf numFmtId="169" fontId="13" fillId="0" borderId="15" xfId="50" applyNumberFormat="1" applyFont="1" applyBorder="1" quotePrefix="1">
      <alignment/>
      <protection/>
    </xf>
    <xf numFmtId="169" fontId="3" fillId="0" borderId="15" xfId="50" applyNumberFormat="1" applyFont="1" applyBorder="1" applyAlignment="1" quotePrefix="1">
      <alignment horizontal="right"/>
      <protection/>
    </xf>
    <xf numFmtId="169" fontId="3" fillId="0" borderId="15" xfId="50" applyNumberFormat="1" applyFont="1" applyBorder="1" quotePrefix="1">
      <alignment/>
      <protection/>
    </xf>
    <xf numFmtId="169" fontId="13" fillId="0" borderId="16" xfId="50" applyNumberFormat="1" applyFont="1" applyBorder="1" applyAlignment="1" quotePrefix="1">
      <alignment horizontal="right"/>
      <protection/>
    </xf>
    <xf numFmtId="1" fontId="8" fillId="33" borderId="0" xfId="0" applyNumberFormat="1" applyFont="1" applyFill="1" applyBorder="1" applyAlignment="1" quotePrefix="1">
      <alignment/>
    </xf>
    <xf numFmtId="1" fontId="6" fillId="33" borderId="0" xfId="0" applyNumberFormat="1" applyFont="1" applyFill="1" applyBorder="1" applyAlignment="1" quotePrefix="1">
      <alignment/>
    </xf>
    <xf numFmtId="164" fontId="6" fillId="33" borderId="0" xfId="52" applyNumberFormat="1" applyFont="1" applyFill="1" applyBorder="1" applyAlignment="1" quotePrefix="1">
      <alignment/>
    </xf>
    <xf numFmtId="165" fontId="6" fillId="33" borderId="0" xfId="0" applyNumberFormat="1" applyFont="1" applyFill="1" applyBorder="1" applyAlignment="1" quotePrefix="1">
      <alignment/>
    </xf>
    <xf numFmtId="0" fontId="8" fillId="33" borderId="0" xfId="0" applyFont="1" applyFill="1" applyBorder="1" applyAlignment="1" quotePrefix="1">
      <alignment/>
    </xf>
    <xf numFmtId="0" fontId="6" fillId="33" borderId="0" xfId="0" applyFont="1" applyFill="1" applyBorder="1" applyAlignment="1" quotePrefix="1">
      <alignment/>
    </xf>
    <xf numFmtId="0" fontId="3" fillId="0" borderId="0" xfId="0" applyFont="1" applyAlignment="1" quotePrefix="1">
      <alignment vertical="top"/>
    </xf>
    <xf numFmtId="0" fontId="3" fillId="0" borderId="0" xfId="0" applyFont="1" applyAlignment="1" quotePrefix="1">
      <alignment vertical="top"/>
    </xf>
    <xf numFmtId="167" fontId="10" fillId="33" borderId="0" xfId="0" applyNumberFormat="1" applyFont="1" applyFill="1" applyAlignment="1">
      <alignment horizontal="right"/>
    </xf>
    <xf numFmtId="0" fontId="6" fillId="33" borderId="0" xfId="0" applyFont="1" applyFill="1" applyAlignment="1" quotePrefix="1">
      <alignment/>
    </xf>
    <xf numFmtId="0" fontId="10" fillId="33" borderId="0" xfId="0" applyFont="1" applyFill="1" applyAlignment="1" quotePrefix="1">
      <alignment horizontal="left" indent="1"/>
    </xf>
    <xf numFmtId="1" fontId="6" fillId="33" borderId="0" xfId="0" applyNumberFormat="1" applyFont="1" applyFill="1" applyAlignment="1" quotePrefix="1">
      <alignment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 quotePrefix="1">
      <alignment vertical="top"/>
    </xf>
    <xf numFmtId="1" fontId="6" fillId="33" borderId="0" xfId="0" applyNumberFormat="1" applyFont="1" applyFill="1" applyAlignment="1" quotePrefix="1">
      <alignment vertical="top"/>
    </xf>
    <xf numFmtId="1" fontId="6" fillId="33" borderId="0" xfId="0" applyNumberFormat="1" applyFont="1" applyFill="1" applyAlignment="1" quotePrefix="1">
      <alignment vertical="top" wrapText="1"/>
    </xf>
    <xf numFmtId="0" fontId="9" fillId="33" borderId="0" xfId="0" applyFont="1" applyFill="1" applyBorder="1" applyAlignment="1">
      <alignment horizontal="center" vertical="top"/>
    </xf>
    <xf numFmtId="1" fontId="9" fillId="33" borderId="0" xfId="0" applyNumberFormat="1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7" fontId="8" fillId="33" borderId="0" xfId="0" applyNumberFormat="1" applyFont="1" applyFill="1" applyBorder="1" applyAlignment="1" quotePrefix="1">
      <alignment horizontal="right"/>
    </xf>
    <xf numFmtId="167" fontId="6" fillId="33" borderId="0" xfId="0" applyNumberFormat="1" applyFont="1" applyFill="1" applyBorder="1" applyAlignment="1" quotePrefix="1">
      <alignment horizontal="right"/>
    </xf>
    <xf numFmtId="3" fontId="14" fillId="33" borderId="10" xfId="51" applyNumberFormat="1" applyFont="1" applyFill="1" applyBorder="1" applyAlignment="1" applyProtection="1" quotePrefix="1">
      <alignment horizontal="right" vertical="center"/>
      <protection/>
    </xf>
    <xf numFmtId="0" fontId="8" fillId="33" borderId="0" xfId="0" applyFont="1" applyFill="1" applyAlignment="1" quotePrefix="1">
      <alignment horizontal="left"/>
    </xf>
    <xf numFmtId="0" fontId="7" fillId="33" borderId="0" xfId="0" applyFont="1" applyFill="1" applyAlignment="1" quotePrefix="1">
      <alignment horizontal="left"/>
    </xf>
    <xf numFmtId="167" fontId="17" fillId="33" borderId="0" xfId="51" applyNumberFormat="1" applyFont="1" applyFill="1" applyBorder="1" applyAlignment="1" applyProtection="1">
      <alignment horizontal="right" vertical="center"/>
      <protection/>
    </xf>
    <xf numFmtId="167" fontId="8" fillId="33" borderId="0" xfId="0" applyNumberFormat="1" applyFont="1" applyFill="1" applyAlignment="1">
      <alignment horizontal="right"/>
    </xf>
    <xf numFmtId="167" fontId="6" fillId="33" borderId="0" xfId="0" applyNumberFormat="1" applyFont="1" applyFill="1" applyAlignment="1">
      <alignment horizontal="right"/>
    </xf>
    <xf numFmtId="172" fontId="6" fillId="33" borderId="0" xfId="0" applyNumberFormat="1" applyFont="1" applyFill="1" applyAlignment="1">
      <alignment horizontal="right"/>
    </xf>
    <xf numFmtId="1" fontId="8" fillId="33" borderId="0" xfId="0" applyNumberFormat="1" applyFont="1" applyFill="1" applyAlignment="1" quotePrefix="1">
      <alignment horizontal="left"/>
    </xf>
    <xf numFmtId="1" fontId="8" fillId="33" borderId="0" xfId="0" applyNumberFormat="1" applyFont="1" applyFill="1" applyAlignment="1" quotePrefix="1">
      <alignment/>
    </xf>
    <xf numFmtId="167" fontId="8" fillId="33" borderId="0" xfId="0" applyNumberFormat="1" applyFont="1" applyFill="1" applyAlignment="1" quotePrefix="1">
      <alignment horizontal="right"/>
    </xf>
    <xf numFmtId="1" fontId="10" fillId="33" borderId="0" xfId="0" applyNumberFormat="1" applyFont="1" applyFill="1" applyAlignment="1" quotePrefix="1">
      <alignment/>
    </xf>
    <xf numFmtId="1" fontId="10" fillId="33" borderId="0" xfId="0" applyNumberFormat="1" applyFont="1" applyFill="1" applyAlignment="1" quotePrefix="1">
      <alignment horizontal="left" indent="1"/>
    </xf>
    <xf numFmtId="167" fontId="10" fillId="33" borderId="0" xfId="0" applyNumberFormat="1" applyFont="1" applyFill="1" applyAlignment="1" quotePrefix="1">
      <alignment horizontal="right"/>
    </xf>
    <xf numFmtId="1" fontId="6" fillId="33" borderId="0" xfId="0" applyNumberFormat="1" applyFont="1" applyFill="1" applyAlignment="1" quotePrefix="1">
      <alignment horizontal="left"/>
    </xf>
    <xf numFmtId="167" fontId="6" fillId="33" borderId="0" xfId="0" applyNumberFormat="1" applyFont="1" applyFill="1" applyAlignment="1" quotePrefix="1">
      <alignment horizontal="right"/>
    </xf>
    <xf numFmtId="3" fontId="18" fillId="33" borderId="10" xfId="51" applyNumberFormat="1" applyFont="1" applyFill="1" applyBorder="1" applyAlignment="1" applyProtection="1" quotePrefix="1">
      <alignment horizontal="right" vertical="center"/>
      <protection/>
    </xf>
    <xf numFmtId="167" fontId="10" fillId="33" borderId="0" xfId="0" applyNumberFormat="1" applyFont="1" applyFill="1" applyAlignment="1">
      <alignment/>
    </xf>
    <xf numFmtId="0" fontId="10" fillId="0" borderId="10" xfId="0" applyFont="1" applyBorder="1" applyAlignment="1" quotePrefix="1">
      <alignment horizontal="left"/>
    </xf>
    <xf numFmtId="3" fontId="14" fillId="0" borderId="10" xfId="51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167" fontId="16" fillId="33" borderId="0" xfId="0" applyNumberFormat="1" applyFont="1" applyFill="1" applyBorder="1" applyAlignment="1" quotePrefix="1">
      <alignment horizontal="right" vertical="center"/>
    </xf>
    <xf numFmtId="167" fontId="6" fillId="33" borderId="0" xfId="0" applyNumberFormat="1" applyFont="1" applyFill="1" applyAlignment="1" quotePrefix="1">
      <alignment horizontal="right" vertical="center"/>
    </xf>
    <xf numFmtId="0" fontId="11" fillId="0" borderId="0" xfId="0" applyFont="1" applyBorder="1" applyAlignment="1" quotePrefix="1">
      <alignment horizontal="left"/>
    </xf>
    <xf numFmtId="167" fontId="17" fillId="33" borderId="0" xfId="0" applyNumberFormat="1" applyFont="1" applyFill="1" applyBorder="1" applyAlignment="1" quotePrefix="1">
      <alignment horizontal="right" vertical="center"/>
    </xf>
    <xf numFmtId="0" fontId="7" fillId="0" borderId="0" xfId="0" applyFont="1" applyBorder="1" applyAlignment="1" quotePrefix="1">
      <alignment horizontal="left"/>
    </xf>
    <xf numFmtId="167" fontId="16" fillId="33" borderId="0" xfId="51" applyNumberFormat="1" applyFont="1" applyFill="1" applyBorder="1" applyAlignment="1" applyProtection="1" quotePrefix="1">
      <alignment horizontal="right" vertical="center"/>
      <protection/>
    </xf>
    <xf numFmtId="167" fontId="17" fillId="33" borderId="0" xfId="51" applyNumberFormat="1" applyFont="1" applyFill="1" applyBorder="1" applyAlignment="1" applyProtection="1" quotePrefix="1">
      <alignment horizontal="right" vertical="center"/>
      <protection/>
    </xf>
    <xf numFmtId="165" fontId="8" fillId="33" borderId="0" xfId="0" applyNumberFormat="1" applyFont="1" applyFill="1" applyBorder="1" applyAlignment="1" quotePrefix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Alignment="1" quotePrefix="1">
      <alignment/>
    </xf>
    <xf numFmtId="0" fontId="26" fillId="0" borderId="0" xfId="51" applyFont="1" quotePrefix="1">
      <alignment/>
      <protection/>
    </xf>
    <xf numFmtId="0" fontId="27" fillId="33" borderId="0" xfId="0" applyFont="1" applyFill="1" applyAlignment="1" quotePrefix="1">
      <alignment/>
    </xf>
    <xf numFmtId="0" fontId="27" fillId="33" borderId="0" xfId="0" applyFont="1" applyFill="1" applyAlignment="1">
      <alignment/>
    </xf>
    <xf numFmtId="0" fontId="25" fillId="0" borderId="0" xfId="0" applyFont="1" applyAlignment="1" quotePrefix="1">
      <alignment/>
    </xf>
    <xf numFmtId="0" fontId="24" fillId="33" borderId="0" xfId="0" applyFont="1" applyFill="1" applyAlignment="1" quotePrefix="1">
      <alignment/>
    </xf>
    <xf numFmtId="0" fontId="28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6" fillId="0" borderId="0" xfId="51" applyFont="1" applyAlignment="1" quotePrefix="1">
      <alignment vertical="top"/>
      <protection/>
    </xf>
    <xf numFmtId="3" fontId="3" fillId="34" borderId="15" xfId="51" applyNumberFormat="1" applyFont="1" applyFill="1" applyBorder="1" applyAlignment="1" applyProtection="1" quotePrefix="1">
      <alignment horizontal="left"/>
      <protection locked="0"/>
    </xf>
    <xf numFmtId="168" fontId="13" fillId="34" borderId="12" xfId="51" applyNumberFormat="1" applyFont="1" applyFill="1" applyBorder="1" applyAlignment="1" applyProtection="1" quotePrefix="1">
      <alignment horizontal="left" vertical="top"/>
      <protection locked="0"/>
    </xf>
    <xf numFmtId="0" fontId="29" fillId="0" borderId="0" xfId="51" applyFont="1" quotePrefix="1">
      <alignment/>
      <protection/>
    </xf>
    <xf numFmtId="0" fontId="13" fillId="0" borderId="0" xfId="50" applyFont="1" quotePrefix="1">
      <alignment/>
      <protection/>
    </xf>
    <xf numFmtId="0" fontId="29" fillId="0" borderId="0" xfId="51" applyFont="1" applyBorder="1" quotePrefix="1">
      <alignment/>
      <protection/>
    </xf>
    <xf numFmtId="0" fontId="2" fillId="0" borderId="0" xfId="50" applyFont="1">
      <alignment/>
      <protection/>
    </xf>
    <xf numFmtId="0" fontId="2" fillId="0" borderId="0" xfId="50" applyFont="1" applyBorder="1">
      <alignment/>
      <protection/>
    </xf>
    <xf numFmtId="0" fontId="9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" fontId="5" fillId="0" borderId="0" xfId="0" applyNumberFormat="1" applyFont="1" applyAlignment="1">
      <alignment/>
    </xf>
    <xf numFmtId="167" fontId="6" fillId="33" borderId="0" xfId="51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/>
    </xf>
    <xf numFmtId="3" fontId="16" fillId="33" borderId="0" xfId="51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 quotePrefix="1">
      <alignment horizontal="left"/>
    </xf>
    <xf numFmtId="164" fontId="16" fillId="33" borderId="17" xfId="52" applyNumberFormat="1" applyFont="1" applyFill="1" applyBorder="1" applyAlignment="1" applyProtection="1" quotePrefix="1">
      <alignment horizontal="right" vertical="center"/>
      <protection/>
    </xf>
    <xf numFmtId="169" fontId="13" fillId="0" borderId="18" xfId="50" applyNumberFormat="1" applyFont="1" applyBorder="1" applyAlignment="1" quotePrefix="1">
      <alignment horizontal="right"/>
      <protection/>
    </xf>
    <xf numFmtId="167" fontId="17" fillId="0" borderId="0" xfId="0" applyNumberFormat="1" applyFont="1" applyFill="1" applyBorder="1" applyAlignment="1" quotePrefix="1">
      <alignment horizontal="right" vertical="center"/>
    </xf>
    <xf numFmtId="167" fontId="16" fillId="0" borderId="0" xfId="51" applyNumberFormat="1" applyFont="1" applyFill="1" applyBorder="1" applyAlignment="1" applyProtection="1" quotePrefix="1">
      <alignment horizontal="right" vertical="center"/>
      <protection/>
    </xf>
    <xf numFmtId="3" fontId="16" fillId="0" borderId="0" xfId="51" applyNumberFormat="1" applyFont="1" applyFill="1" applyBorder="1" applyAlignment="1" applyProtection="1">
      <alignment horizontal="right" vertical="center"/>
      <protection/>
    </xf>
    <xf numFmtId="167" fontId="6" fillId="0" borderId="0" xfId="51" applyNumberFormat="1" applyFont="1" applyFill="1" applyBorder="1" applyAlignment="1" applyProtection="1">
      <alignment horizontal="right" vertical="center"/>
      <protection/>
    </xf>
    <xf numFmtId="169" fontId="3" fillId="0" borderId="15" xfId="50" applyNumberFormat="1" applyFont="1" applyBorder="1" quotePrefix="1">
      <alignment/>
      <protection/>
    </xf>
    <xf numFmtId="169" fontId="3" fillId="0" borderId="15" xfId="50" applyNumberFormat="1" applyFont="1" applyBorder="1" applyAlignment="1" quotePrefix="1">
      <alignment horizontal="right"/>
      <protection/>
    </xf>
    <xf numFmtId="0" fontId="30" fillId="36" borderId="0" xfId="51" applyFont="1" applyFill="1" quotePrefix="1">
      <alignment/>
      <protection/>
    </xf>
    <xf numFmtId="0" fontId="3" fillId="0" borderId="18" xfId="50" applyFont="1" applyBorder="1" applyAlignment="1" quotePrefix="1">
      <alignment horizontal="center"/>
      <protection/>
    </xf>
    <xf numFmtId="0" fontId="3" fillId="5" borderId="18" xfId="50" applyFont="1" applyFill="1" applyBorder="1" applyAlignment="1" quotePrefix="1">
      <alignment horizontal="center"/>
      <protection/>
    </xf>
    <xf numFmtId="0" fontId="3" fillId="0" borderId="15" xfId="50" applyFont="1" applyBorder="1" applyAlignment="1" quotePrefix="1">
      <alignment horizontal="center"/>
      <protection/>
    </xf>
    <xf numFmtId="0" fontId="3" fillId="5" borderId="15" xfId="50" applyFont="1" applyFill="1" applyBorder="1" applyAlignment="1" quotePrefix="1">
      <alignment horizontal="center"/>
      <protection/>
    </xf>
    <xf numFmtId="0" fontId="3" fillId="0" borderId="19" xfId="50" applyFont="1" applyBorder="1" applyAlignment="1" quotePrefix="1">
      <alignment horizontal="center"/>
      <protection/>
    </xf>
    <xf numFmtId="0" fontId="3" fillId="5" borderId="19" xfId="50" applyFont="1" applyFill="1" applyBorder="1" applyAlignment="1" quotePrefix="1">
      <alignment horizontal="center"/>
      <protection/>
    </xf>
    <xf numFmtId="167" fontId="6" fillId="0" borderId="0" xfId="51" applyNumberFormat="1" applyFont="1" applyFill="1" applyBorder="1" applyAlignment="1" applyProtection="1" quotePrefix="1">
      <alignment horizontal="right" vertical="center"/>
      <protection/>
    </xf>
    <xf numFmtId="167" fontId="8" fillId="0" borderId="0" xfId="51" applyNumberFormat="1" applyFont="1" applyFill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top" wrapText="1"/>
    </xf>
    <xf numFmtId="167" fontId="17" fillId="0" borderId="0" xfId="51" applyNumberFormat="1" applyFont="1" applyFill="1" applyBorder="1" applyAlignment="1" applyProtection="1">
      <alignment horizontal="right" vertical="center"/>
      <protection/>
    </xf>
    <xf numFmtId="167" fontId="17" fillId="0" borderId="0" xfId="51" applyNumberFormat="1" applyFont="1" applyFill="1" applyBorder="1" applyAlignment="1" applyProtection="1" quotePrefix="1">
      <alignment horizontal="right" vertical="center"/>
      <protection/>
    </xf>
    <xf numFmtId="0" fontId="31" fillId="0" borderId="0" xfId="0" applyFont="1" applyAlignment="1">
      <alignment/>
    </xf>
    <xf numFmtId="0" fontId="32" fillId="33" borderId="0" xfId="0" applyFont="1" applyFill="1" applyAlignment="1">
      <alignment/>
    </xf>
    <xf numFmtId="3" fontId="12" fillId="33" borderId="0" xfId="0" applyNumberFormat="1" applyFont="1" applyFill="1" applyAlignment="1">
      <alignment horizontal="right"/>
    </xf>
    <xf numFmtId="0" fontId="12" fillId="33" borderId="0" xfId="0" applyFont="1" applyFill="1" applyAlignment="1" quotePrefix="1">
      <alignment horizontal="left"/>
    </xf>
    <xf numFmtId="0" fontId="11" fillId="0" borderId="0" xfId="0" applyFont="1" applyAlignment="1" quotePrefix="1">
      <alignment horizontal="left" wrapText="1"/>
    </xf>
    <xf numFmtId="170" fontId="3" fillId="34" borderId="12" xfId="51" applyNumberFormat="1" applyFont="1" applyFill="1" applyBorder="1" applyAlignment="1" applyProtection="1" quotePrefix="1">
      <alignment horizontal="left"/>
      <protection locked="0"/>
    </xf>
    <xf numFmtId="168" fontId="3" fillId="34" borderId="12" xfId="51" applyNumberFormat="1" applyFont="1" applyFill="1" applyBorder="1" applyAlignment="1" applyProtection="1" quotePrefix="1">
      <alignment horizontal="left"/>
      <protection locked="0"/>
    </xf>
    <xf numFmtId="172" fontId="6" fillId="0" borderId="0" xfId="0" applyNumberFormat="1" applyFont="1" applyFill="1" applyAlignment="1">
      <alignment horizontal="right"/>
    </xf>
    <xf numFmtId="49" fontId="18" fillId="33" borderId="10" xfId="51" applyNumberFormat="1" applyFont="1" applyFill="1" applyBorder="1" applyAlignment="1" applyProtection="1" quotePrefix="1">
      <alignment horizontal="right" vertical="center"/>
      <protection/>
    </xf>
    <xf numFmtId="49" fontId="14" fillId="33" borderId="10" xfId="51" applyNumberFormat="1" applyFont="1" applyFill="1" applyBorder="1" applyAlignment="1" applyProtection="1" quotePrefix="1">
      <alignment horizontal="right" vertical="center"/>
      <protection/>
    </xf>
    <xf numFmtId="0" fontId="9" fillId="0" borderId="13" xfId="50" applyFont="1" applyBorder="1" applyAlignment="1" quotePrefix="1">
      <alignment horizontal="center" vertical="top" wrapText="1"/>
      <protection/>
    </xf>
    <xf numFmtId="0" fontId="9" fillId="0" borderId="12" xfId="50" applyFont="1" applyBorder="1" applyAlignment="1" quotePrefix="1">
      <alignment horizontal="center" vertical="top" wrapText="1"/>
      <protection/>
    </xf>
    <xf numFmtId="0" fontId="9" fillId="0" borderId="20" xfId="50" applyFont="1" applyBorder="1" applyAlignment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Evolgr_tri2010" xfId="50"/>
    <cellStyle name="Normal_MET93D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zoomScale="130" zoomScaleNormal="130" zoomScalePageLayoutView="0" workbookViewId="0" topLeftCell="A1">
      <selection activeCell="B25" sqref="B25"/>
    </sheetView>
  </sheetViews>
  <sheetFormatPr defaultColWidth="12" defaultRowHeight="12"/>
  <cols>
    <col min="1" max="3" width="26.33203125" style="27" customWidth="1"/>
    <col min="4" max="4" width="8.33203125" style="27" customWidth="1"/>
    <col min="5" max="16384" width="12" style="27" customWidth="1"/>
  </cols>
  <sheetData>
    <row r="1" ht="13.5" thickBot="1">
      <c r="A1" s="26" t="s">
        <v>102</v>
      </c>
    </row>
    <row r="2" spans="1:12" ht="36">
      <c r="A2" s="28" t="s">
        <v>160</v>
      </c>
      <c r="B2" s="28" t="s">
        <v>160</v>
      </c>
      <c r="C2" s="28" t="s">
        <v>160</v>
      </c>
      <c r="D2" s="29"/>
      <c r="E2" s="32" t="s">
        <v>190</v>
      </c>
      <c r="F2" s="33" t="s">
        <v>110</v>
      </c>
      <c r="G2" s="32" t="s">
        <v>193</v>
      </c>
      <c r="H2" s="33" t="s">
        <v>191</v>
      </c>
      <c r="I2" s="32" t="s">
        <v>194</v>
      </c>
      <c r="J2" s="32">
        <f>2013</f>
        <v>2013</v>
      </c>
      <c r="K2" s="32">
        <f>2012</f>
        <v>2012</v>
      </c>
      <c r="L2" s="32" t="s">
        <v>195</v>
      </c>
    </row>
    <row r="3" spans="1:12" ht="12">
      <c r="A3" s="29"/>
      <c r="B3" s="28"/>
      <c r="C3" s="29"/>
      <c r="D3" s="29"/>
      <c r="E3" s="34" t="s">
        <v>29</v>
      </c>
      <c r="F3" s="35" t="s">
        <v>29</v>
      </c>
      <c r="G3" s="34" t="s">
        <v>110</v>
      </c>
      <c r="H3" s="35" t="s">
        <v>29</v>
      </c>
      <c r="I3" s="34" t="s">
        <v>191</v>
      </c>
      <c r="J3" s="36" t="s">
        <v>29</v>
      </c>
      <c r="K3" s="36" t="s">
        <v>29</v>
      </c>
      <c r="L3" s="148">
        <f>2012</f>
        <v>2012</v>
      </c>
    </row>
    <row r="4" spans="1:12" ht="12">
      <c r="A4" s="29"/>
      <c r="B4" s="29"/>
      <c r="C4" s="29"/>
      <c r="D4" s="29"/>
      <c r="E4" s="94"/>
      <c r="F4" s="95"/>
      <c r="G4" s="94"/>
      <c r="H4" s="95"/>
      <c r="I4" s="94"/>
      <c r="J4" s="96"/>
      <c r="K4" s="96"/>
      <c r="L4" s="97"/>
    </row>
    <row r="5" spans="1:4" ht="12.75">
      <c r="A5" s="31" t="s">
        <v>23</v>
      </c>
      <c r="B5" s="29"/>
      <c r="C5" s="29"/>
      <c r="D5" s="29"/>
    </row>
    <row r="6" spans="1:11" ht="24">
      <c r="A6" s="28" t="s">
        <v>24</v>
      </c>
      <c r="B6" s="28" t="s">
        <v>24</v>
      </c>
      <c r="C6" s="28"/>
      <c r="D6" s="29"/>
      <c r="E6" s="149"/>
      <c r="F6" s="149"/>
      <c r="G6" s="149"/>
      <c r="H6" s="149"/>
      <c r="I6" s="149"/>
      <c r="J6" s="149"/>
      <c r="K6" s="149"/>
    </row>
    <row r="7" spans="1:4" ht="12">
      <c r="A7" s="28"/>
      <c r="B7" s="28"/>
      <c r="C7" s="28"/>
      <c r="D7" s="29"/>
    </row>
    <row r="8" spans="1:4" ht="12">
      <c r="A8" s="28" t="s">
        <v>65</v>
      </c>
      <c r="B8" s="28" t="s">
        <v>11</v>
      </c>
      <c r="C8" s="172" t="s">
        <v>196</v>
      </c>
      <c r="D8" s="172" t="s">
        <v>196</v>
      </c>
    </row>
    <row r="9" spans="1:3" ht="12">
      <c r="A9" s="29"/>
      <c r="B9" s="29"/>
      <c r="C9" s="29"/>
    </row>
    <row r="10" spans="1:3" ht="12">
      <c r="A10" s="29"/>
      <c r="B10" s="29"/>
      <c r="C10" s="29"/>
    </row>
    <row r="12" ht="12">
      <c r="D12" s="15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F17"/>
  <sheetViews>
    <sheetView showGridLines="0" zoomScale="120" zoomScaleNormal="120" zoomScalePageLayoutView="0" workbookViewId="0" topLeftCell="A1">
      <selection activeCell="B13" sqref="B13"/>
    </sheetView>
  </sheetViews>
  <sheetFormatPr defaultColWidth="12" defaultRowHeight="12"/>
  <cols>
    <col min="1" max="1" width="32.83203125" style="1" bestFit="1" customWidth="1"/>
    <col min="2" max="6" width="11.33203125" style="1" customWidth="1"/>
    <col min="14" max="16384" width="12" style="1" customWidth="1"/>
  </cols>
  <sheetData>
    <row r="2" spans="1:6" ht="13.5">
      <c r="A2" s="117" t="s">
        <v>74</v>
      </c>
      <c r="B2" s="184">
        <v>2013</v>
      </c>
      <c r="C2" s="100" t="s">
        <v>184</v>
      </c>
      <c r="D2" s="118" t="s">
        <v>185</v>
      </c>
      <c r="E2" s="118" t="s">
        <v>186</v>
      </c>
      <c r="F2" s="118" t="s">
        <v>187</v>
      </c>
    </row>
    <row r="3" spans="1:6" ht="14.25" customHeight="1">
      <c r="A3" s="119" t="s">
        <v>75</v>
      </c>
      <c r="B3" s="13"/>
      <c r="C3" s="13"/>
      <c r="D3" s="13"/>
      <c r="E3" s="13"/>
      <c r="F3" s="13"/>
    </row>
    <row r="4" spans="1:6" ht="13.5">
      <c r="A4" s="120" t="s">
        <v>76</v>
      </c>
      <c r="B4" s="98">
        <v>37286000</v>
      </c>
      <c r="C4" s="98">
        <v>9223000</v>
      </c>
      <c r="D4" s="98">
        <v>8930000</v>
      </c>
      <c r="E4" s="98">
        <v>9474000</v>
      </c>
      <c r="F4" s="98">
        <v>9659000</v>
      </c>
    </row>
    <row r="5" spans="1:6" ht="13.5">
      <c r="A5" s="121" t="s">
        <v>77</v>
      </c>
      <c r="B5" s="99">
        <v>-25317000</v>
      </c>
      <c r="C5" s="99">
        <v>-6700000</v>
      </c>
      <c r="D5" s="99">
        <v>-6230000</v>
      </c>
      <c r="E5" s="99">
        <v>-6080000</v>
      </c>
      <c r="F5" s="99">
        <v>-6307000</v>
      </c>
    </row>
    <row r="6" spans="1:6" ht="13.5">
      <c r="A6" s="120" t="s">
        <v>78</v>
      </c>
      <c r="B6" s="98">
        <v>11969000</v>
      </c>
      <c r="C6" s="98">
        <v>2523000</v>
      </c>
      <c r="D6" s="98">
        <v>2700000</v>
      </c>
      <c r="E6" s="98">
        <v>3394000</v>
      </c>
      <c r="F6" s="98">
        <v>3352000</v>
      </c>
    </row>
    <row r="7" spans="1:6" ht="13.5">
      <c r="A7" s="121" t="s">
        <v>96</v>
      </c>
      <c r="B7" s="99">
        <v>-3643000</v>
      </c>
      <c r="C7" s="99">
        <v>-978000</v>
      </c>
      <c r="D7" s="99">
        <v>-794000</v>
      </c>
      <c r="E7" s="99">
        <v>-1014000</v>
      </c>
      <c r="F7" s="99">
        <v>-857000</v>
      </c>
    </row>
    <row r="8" spans="1:6" ht="25.5">
      <c r="A8" s="179" t="s">
        <v>198</v>
      </c>
      <c r="B8" s="99">
        <v>-798000</v>
      </c>
      <c r="C8" s="99">
        <v>-798000</v>
      </c>
      <c r="D8" s="99">
        <v>0</v>
      </c>
      <c r="E8" s="99">
        <v>0</v>
      </c>
      <c r="F8" s="99">
        <v>0</v>
      </c>
    </row>
    <row r="9" spans="1:6" ht="13.5">
      <c r="A9" s="120" t="s">
        <v>79</v>
      </c>
      <c r="B9" s="122">
        <v>7528000</v>
      </c>
      <c r="C9" s="122">
        <v>747000</v>
      </c>
      <c r="D9" s="122">
        <v>1906000</v>
      </c>
      <c r="E9" s="122">
        <v>2380000</v>
      </c>
      <c r="F9" s="122">
        <v>2495000</v>
      </c>
    </row>
    <row r="10" spans="1:6" s="20" customFormat="1" ht="13.5">
      <c r="A10" s="121" t="s">
        <v>97</v>
      </c>
      <c r="B10" s="123">
        <v>537000</v>
      </c>
      <c r="C10" s="123">
        <v>101000</v>
      </c>
      <c r="D10" s="123">
        <v>175000</v>
      </c>
      <c r="E10" s="123">
        <v>172000</v>
      </c>
      <c r="F10" s="123">
        <v>89000</v>
      </c>
    </row>
    <row r="11" spans="1:6" ht="13.5">
      <c r="A11" s="124" t="s">
        <v>80</v>
      </c>
      <c r="B11" s="125">
        <v>36000</v>
      </c>
      <c r="C11" s="125">
        <v>-108000</v>
      </c>
      <c r="D11" s="157">
        <v>13000</v>
      </c>
      <c r="E11" s="125">
        <v>112000</v>
      </c>
      <c r="F11" s="125">
        <v>19000</v>
      </c>
    </row>
    <row r="12" spans="1:6" ht="13.5">
      <c r="A12" s="126" t="s">
        <v>81</v>
      </c>
      <c r="B12" s="127">
        <v>8101000</v>
      </c>
      <c r="C12" s="127">
        <v>740000</v>
      </c>
      <c r="D12" s="158">
        <v>2094000</v>
      </c>
      <c r="E12" s="127">
        <v>2664000</v>
      </c>
      <c r="F12" s="127">
        <v>2603000</v>
      </c>
    </row>
    <row r="13" spans="1:6" ht="13.5">
      <c r="A13" s="124" t="s">
        <v>98</v>
      </c>
      <c r="B13" s="174">
        <v>-2680000</v>
      </c>
      <c r="C13" s="174">
        <v>-540000</v>
      </c>
      <c r="D13" s="170">
        <v>-595000</v>
      </c>
      <c r="E13" s="170">
        <v>-736000</v>
      </c>
      <c r="F13" s="128">
        <v>-809000</v>
      </c>
    </row>
    <row r="14" spans="1:6" ht="13.5">
      <c r="A14" s="124" t="s">
        <v>99</v>
      </c>
      <c r="B14" s="160">
        <v>-603000</v>
      </c>
      <c r="C14" s="173">
        <v>-90000</v>
      </c>
      <c r="D14" s="151">
        <v>-141000</v>
      </c>
      <c r="E14" s="151">
        <v>-163000</v>
      </c>
      <c r="F14" s="103">
        <v>-209000</v>
      </c>
    </row>
    <row r="15" spans="1:6" ht="13.5">
      <c r="A15" s="126" t="s">
        <v>100</v>
      </c>
      <c r="B15" s="127">
        <v>4818000</v>
      </c>
      <c r="C15" s="127">
        <v>110000</v>
      </c>
      <c r="D15" s="171">
        <v>1358000</v>
      </c>
      <c r="E15" s="171">
        <v>1765000</v>
      </c>
      <c r="F15" s="127">
        <v>1585000</v>
      </c>
    </row>
    <row r="16" spans="1:6" s="4" customFormat="1" ht="5.25" customHeight="1" thickBot="1">
      <c r="A16" s="152"/>
      <c r="B16" s="153"/>
      <c r="C16" s="153"/>
      <c r="D16" s="159"/>
      <c r="E16" s="153"/>
      <c r="F16" s="153"/>
    </row>
    <row r="17" spans="1:6" ht="14.25" thickBot="1">
      <c r="A17" s="154" t="s">
        <v>82</v>
      </c>
      <c r="B17" s="155">
        <v>0.6789947969747359</v>
      </c>
      <c r="C17" s="155">
        <v>0.7264447576710398</v>
      </c>
      <c r="D17" s="155">
        <v>0.6976483762597985</v>
      </c>
      <c r="E17" s="155">
        <v>0.6417563858982478</v>
      </c>
      <c r="F17" s="155">
        <v>0.6529661455637229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600" verticalDpi="600" orientation="portrait" paperSize="9" r:id="rId1"/>
  <headerFooter alignWithMargins="0">
    <oddHeader>&amp;C&amp;"Arial,Gras"&amp;A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F17"/>
  <sheetViews>
    <sheetView showGridLines="0" zoomScale="120" zoomScaleNormal="120" zoomScalePageLayoutView="0" workbookViewId="0" topLeftCell="A1">
      <selection activeCell="G1" sqref="G1:K16384"/>
    </sheetView>
  </sheetViews>
  <sheetFormatPr defaultColWidth="12" defaultRowHeight="12"/>
  <cols>
    <col min="1" max="1" width="32.83203125" style="1" bestFit="1" customWidth="1"/>
    <col min="2" max="6" width="11.33203125" style="1" customWidth="1"/>
    <col min="14" max="16384" width="12" style="1" customWidth="1"/>
  </cols>
  <sheetData>
    <row r="2" spans="1:6" ht="13.5">
      <c r="A2" s="117" t="s">
        <v>74</v>
      </c>
      <c r="B2" s="184">
        <v>2013</v>
      </c>
      <c r="C2" s="100" t="s">
        <v>184</v>
      </c>
      <c r="D2" s="118" t="s">
        <v>185</v>
      </c>
      <c r="E2" s="118" t="s">
        <v>186</v>
      </c>
      <c r="F2" s="118" t="s">
        <v>187</v>
      </c>
    </row>
    <row r="3" spans="1:6" ht="14.25" customHeight="1">
      <c r="A3" s="119" t="s">
        <v>75</v>
      </c>
      <c r="B3" s="13"/>
      <c r="C3" s="13"/>
      <c r="D3" s="13"/>
      <c r="E3" s="13"/>
      <c r="F3" s="13"/>
    </row>
    <row r="4" spans="1:6" ht="13.5">
      <c r="A4" s="120" t="s">
        <v>76</v>
      </c>
      <c r="B4" s="98">
        <v>38409000</v>
      </c>
      <c r="C4" s="98">
        <v>9469000</v>
      </c>
      <c r="D4" s="98">
        <v>9179000</v>
      </c>
      <c r="E4" s="98">
        <v>9789000</v>
      </c>
      <c r="F4" s="98">
        <v>9972000</v>
      </c>
    </row>
    <row r="5" spans="1:6" ht="13.5">
      <c r="A5" s="121" t="s">
        <v>77</v>
      </c>
      <c r="B5" s="99">
        <v>-25968000</v>
      </c>
      <c r="C5" s="99">
        <v>-6864000</v>
      </c>
      <c r="D5" s="99">
        <v>-6383000</v>
      </c>
      <c r="E5" s="99">
        <v>-6251000</v>
      </c>
      <c r="F5" s="99">
        <v>-6470000</v>
      </c>
    </row>
    <row r="6" spans="1:6" ht="13.5">
      <c r="A6" s="120" t="s">
        <v>78</v>
      </c>
      <c r="B6" s="98">
        <v>12441000</v>
      </c>
      <c r="C6" s="98">
        <v>2605000</v>
      </c>
      <c r="D6" s="98">
        <v>2796000</v>
      </c>
      <c r="E6" s="98">
        <v>3538000</v>
      </c>
      <c r="F6" s="98">
        <v>3502000</v>
      </c>
    </row>
    <row r="7" spans="1:6" ht="13.5">
      <c r="A7" s="121" t="s">
        <v>96</v>
      </c>
      <c r="B7" s="99">
        <v>-3801000</v>
      </c>
      <c r="C7" s="99">
        <v>-1016000</v>
      </c>
      <c r="D7" s="99">
        <v>-830000</v>
      </c>
      <c r="E7" s="99">
        <v>-1044000</v>
      </c>
      <c r="F7" s="99">
        <v>-911000</v>
      </c>
    </row>
    <row r="8" spans="1:6" ht="25.5">
      <c r="A8" s="179" t="s">
        <v>198</v>
      </c>
      <c r="B8" s="99">
        <v>-798000</v>
      </c>
      <c r="C8" s="99">
        <v>-798000</v>
      </c>
      <c r="D8" s="99">
        <v>0</v>
      </c>
      <c r="E8" s="99">
        <v>0</v>
      </c>
      <c r="F8" s="99">
        <v>0</v>
      </c>
    </row>
    <row r="9" spans="1:6" ht="13.5">
      <c r="A9" s="120" t="s">
        <v>79</v>
      </c>
      <c r="B9" s="122">
        <v>7842000</v>
      </c>
      <c r="C9" s="122">
        <v>791000</v>
      </c>
      <c r="D9" s="122">
        <v>1966000</v>
      </c>
      <c r="E9" s="122">
        <v>2494000</v>
      </c>
      <c r="F9" s="122">
        <v>2591000</v>
      </c>
    </row>
    <row r="10" spans="1:6" s="20" customFormat="1" ht="13.5">
      <c r="A10" s="121" t="s">
        <v>97</v>
      </c>
      <c r="B10" s="123">
        <v>361000</v>
      </c>
      <c r="C10" s="123">
        <v>78000</v>
      </c>
      <c r="D10" s="123">
        <v>141000</v>
      </c>
      <c r="E10" s="123">
        <v>107000</v>
      </c>
      <c r="F10" s="123">
        <v>35000</v>
      </c>
    </row>
    <row r="11" spans="1:6" ht="13.5">
      <c r="A11" s="124" t="s">
        <v>80</v>
      </c>
      <c r="B11" s="125">
        <v>36000</v>
      </c>
      <c r="C11" s="125">
        <v>-108000</v>
      </c>
      <c r="D11" s="157">
        <v>13000</v>
      </c>
      <c r="E11" s="125">
        <v>112000</v>
      </c>
      <c r="F11" s="125">
        <v>19000</v>
      </c>
    </row>
    <row r="12" spans="1:6" ht="13.5">
      <c r="A12" s="126" t="s">
        <v>81</v>
      </c>
      <c r="B12" s="127">
        <v>8239000</v>
      </c>
      <c r="C12" s="127">
        <v>761000</v>
      </c>
      <c r="D12" s="158">
        <v>2120000</v>
      </c>
      <c r="E12" s="127">
        <v>2713000</v>
      </c>
      <c r="F12" s="127">
        <v>2645000</v>
      </c>
    </row>
    <row r="13" spans="1:6" ht="13.5">
      <c r="A13" s="124" t="s">
        <v>98</v>
      </c>
      <c r="B13" s="174">
        <v>-2742000</v>
      </c>
      <c r="C13" s="174">
        <v>-550000</v>
      </c>
      <c r="D13" s="170">
        <v>-607000</v>
      </c>
      <c r="E13" s="170">
        <v>-757000</v>
      </c>
      <c r="F13" s="128">
        <v>-828000</v>
      </c>
    </row>
    <row r="14" spans="1:6" ht="13.5">
      <c r="A14" s="124" t="s">
        <v>99</v>
      </c>
      <c r="B14" s="160">
        <v>-679000</v>
      </c>
      <c r="C14" s="173">
        <v>-101000</v>
      </c>
      <c r="D14" s="151">
        <v>-155000</v>
      </c>
      <c r="E14" s="151">
        <v>-191000</v>
      </c>
      <c r="F14" s="103">
        <v>-232000</v>
      </c>
    </row>
    <row r="15" spans="1:6" ht="13.5">
      <c r="A15" s="126" t="s">
        <v>100</v>
      </c>
      <c r="B15" s="127">
        <v>4818000</v>
      </c>
      <c r="C15" s="127">
        <v>110000</v>
      </c>
      <c r="D15" s="171">
        <v>1358000</v>
      </c>
      <c r="E15" s="171">
        <v>1765000</v>
      </c>
      <c r="F15" s="127">
        <v>1585000</v>
      </c>
    </row>
    <row r="16" spans="1:6" s="4" customFormat="1" ht="5.25" customHeight="1" thickBot="1">
      <c r="A16" s="152"/>
      <c r="B16" s="153"/>
      <c r="C16" s="153"/>
      <c r="D16" s="159"/>
      <c r="E16" s="153"/>
      <c r="F16" s="153"/>
    </row>
    <row r="17" spans="1:6" ht="14.25" thickBot="1">
      <c r="A17" s="154" t="s">
        <v>82</v>
      </c>
      <c r="B17" s="155">
        <v>0.6760915410450675</v>
      </c>
      <c r="C17" s="155">
        <v>0.7248917520329496</v>
      </c>
      <c r="D17" s="155">
        <v>0.6953916548643643</v>
      </c>
      <c r="E17" s="155">
        <v>0.6385739094902442</v>
      </c>
      <c r="F17" s="155">
        <v>0.6488166867228239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600" verticalDpi="600" orientation="portrait" paperSize="9" r:id="rId1"/>
  <headerFooter alignWithMargins="0">
    <oddHeader>&amp;C&amp;"Arial,Gras"&amp;A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F350"/>
  <sheetViews>
    <sheetView showGridLines="0" tabSelected="1" zoomScaleSheetLayoutView="100" zoomScalePageLayoutView="0" workbookViewId="0" topLeftCell="A1">
      <selection activeCell="A195" sqref="A195:F248"/>
    </sheetView>
  </sheetViews>
  <sheetFormatPr defaultColWidth="12" defaultRowHeight="12"/>
  <cols>
    <col min="1" max="1" width="45" style="9" customWidth="1"/>
    <col min="2" max="6" width="14.16015625" style="14" customWidth="1"/>
    <col min="14" max="16384" width="12" style="5" customWidth="1"/>
  </cols>
  <sheetData>
    <row r="2" spans="1:6" s="12" customFormat="1" ht="13.5">
      <c r="A2" s="23" t="s">
        <v>74</v>
      </c>
      <c r="B2" s="183">
        <v>2013</v>
      </c>
      <c r="C2" s="115" t="s">
        <v>190</v>
      </c>
      <c r="D2" s="115" t="s">
        <v>191</v>
      </c>
      <c r="E2" s="115" t="s">
        <v>192</v>
      </c>
      <c r="F2" s="115" t="s">
        <v>183</v>
      </c>
    </row>
    <row r="3" spans="1:6" ht="13.5">
      <c r="A3" s="107" t="s">
        <v>215</v>
      </c>
      <c r="B3" s="2"/>
      <c r="C3" s="2"/>
      <c r="D3" s="2"/>
      <c r="E3" s="2"/>
      <c r="F3" s="2"/>
    </row>
    <row r="4" spans="1:6" ht="13.5">
      <c r="A4" s="107" t="s">
        <v>76</v>
      </c>
      <c r="B4" s="109">
        <v>23476000</v>
      </c>
      <c r="C4" s="109">
        <v>5783000</v>
      </c>
      <c r="D4" s="109">
        <v>5833000</v>
      </c>
      <c r="E4" s="109">
        <v>5948000</v>
      </c>
      <c r="F4" s="109">
        <v>5912000</v>
      </c>
    </row>
    <row r="5" spans="1:6" ht="13.5">
      <c r="A5" s="113" t="s">
        <v>77</v>
      </c>
      <c r="B5" s="114">
        <v>-14585000</v>
      </c>
      <c r="C5" s="114">
        <v>-3753000</v>
      </c>
      <c r="D5" s="114">
        <v>-3626000</v>
      </c>
      <c r="E5" s="114">
        <v>-3633000</v>
      </c>
      <c r="F5" s="114">
        <v>-3573000</v>
      </c>
    </row>
    <row r="6" spans="1:6" ht="13.5">
      <c r="A6" s="107" t="s">
        <v>78</v>
      </c>
      <c r="B6" s="109">
        <v>8891000</v>
      </c>
      <c r="C6" s="109">
        <v>2030000</v>
      </c>
      <c r="D6" s="109">
        <v>2207000</v>
      </c>
      <c r="E6" s="109">
        <v>2315000</v>
      </c>
      <c r="F6" s="109">
        <v>2339000</v>
      </c>
    </row>
    <row r="7" spans="1:6" ht="13.5">
      <c r="A7" s="113" t="s">
        <v>96</v>
      </c>
      <c r="B7" s="114">
        <v>-3272000</v>
      </c>
      <c r="C7" s="114">
        <v>-873000</v>
      </c>
      <c r="D7" s="114">
        <v>-755000</v>
      </c>
      <c r="E7" s="114">
        <v>-827000</v>
      </c>
      <c r="F7" s="114">
        <v>-817000</v>
      </c>
    </row>
    <row r="8" spans="1:6" ht="13.5">
      <c r="A8" s="107" t="s">
        <v>79</v>
      </c>
      <c r="B8" s="109">
        <v>5619000</v>
      </c>
      <c r="C8" s="109">
        <v>1157000</v>
      </c>
      <c r="D8" s="109">
        <v>1452000</v>
      </c>
      <c r="E8" s="109">
        <v>1488000</v>
      </c>
      <c r="F8" s="109">
        <v>1522000</v>
      </c>
    </row>
    <row r="9" spans="1:6" ht="13.5">
      <c r="A9" s="113" t="s">
        <v>85</v>
      </c>
      <c r="B9" s="114">
        <v>311000</v>
      </c>
      <c r="C9" s="114">
        <v>17000</v>
      </c>
      <c r="D9" s="114">
        <v>55000</v>
      </c>
      <c r="E9" s="114">
        <v>179000</v>
      </c>
      <c r="F9" s="114">
        <v>60000</v>
      </c>
    </row>
    <row r="10" spans="1:6" ht="13.5">
      <c r="A10" s="107" t="s">
        <v>81</v>
      </c>
      <c r="B10" s="109">
        <v>5930000</v>
      </c>
      <c r="C10" s="109">
        <v>1174000</v>
      </c>
      <c r="D10" s="109">
        <v>1507000</v>
      </c>
      <c r="E10" s="109">
        <v>1667000</v>
      </c>
      <c r="F10" s="109">
        <v>1582000</v>
      </c>
    </row>
    <row r="11" spans="1:6" ht="13.5">
      <c r="A11" s="113" t="s">
        <v>86</v>
      </c>
      <c r="B11" s="105">
        <v>-219000</v>
      </c>
      <c r="C11" s="105">
        <v>-51000</v>
      </c>
      <c r="D11" s="105">
        <v>-56000</v>
      </c>
      <c r="E11" s="105">
        <v>-53000</v>
      </c>
      <c r="F11" s="105">
        <v>-59000</v>
      </c>
    </row>
    <row r="12" spans="1:6" ht="13.5">
      <c r="A12" s="107" t="s">
        <v>106</v>
      </c>
      <c r="B12" s="109">
        <v>5711000</v>
      </c>
      <c r="C12" s="109">
        <v>1123000</v>
      </c>
      <c r="D12" s="109">
        <v>1451000</v>
      </c>
      <c r="E12" s="109">
        <v>1614000</v>
      </c>
      <c r="F12" s="109">
        <v>1523000</v>
      </c>
    </row>
    <row r="13" spans="1:6" s="10" customFormat="1" ht="6" customHeight="1">
      <c r="A13" s="17"/>
      <c r="B13" s="17"/>
      <c r="C13" s="17"/>
      <c r="D13" s="17"/>
      <c r="E13" s="17"/>
      <c r="F13" s="17"/>
    </row>
    <row r="14" spans="1:6" ht="13.5">
      <c r="A14" s="113" t="s">
        <v>87</v>
      </c>
      <c r="B14" s="106">
        <v>30110558.33465261</v>
      </c>
      <c r="C14" s="106">
        <v>30110558.33465261</v>
      </c>
      <c r="D14" s="106">
        <v>30292387.42123799</v>
      </c>
      <c r="E14" s="106">
        <v>30421516.646513775</v>
      </c>
      <c r="F14" s="106">
        <v>30414821.754010692</v>
      </c>
    </row>
    <row r="15" spans="1:6" ht="13.5">
      <c r="A15" s="113"/>
      <c r="B15" s="106"/>
      <c r="C15" s="106"/>
      <c r="D15" s="106"/>
      <c r="E15" s="106"/>
      <c r="F15" s="106"/>
    </row>
    <row r="16" spans="1:6" s="12" customFormat="1" ht="13.5">
      <c r="A16" s="23" t="s">
        <v>74</v>
      </c>
      <c r="B16" s="183">
        <v>2013</v>
      </c>
      <c r="C16" s="115" t="s">
        <v>190</v>
      </c>
      <c r="D16" s="115" t="s">
        <v>191</v>
      </c>
      <c r="E16" s="115" t="s">
        <v>192</v>
      </c>
      <c r="F16" s="115" t="s">
        <v>183</v>
      </c>
    </row>
    <row r="17" spans="1:6" ht="13.5">
      <c r="A17" s="107" t="s">
        <v>216</v>
      </c>
      <c r="B17" s="2"/>
      <c r="C17" s="2"/>
      <c r="D17" s="2"/>
      <c r="E17" s="2"/>
      <c r="F17" s="2"/>
    </row>
    <row r="18" spans="1:6" ht="13.5">
      <c r="A18" s="107" t="s">
        <v>76</v>
      </c>
      <c r="B18" s="109">
        <v>23061000</v>
      </c>
      <c r="C18" s="109">
        <v>5667000</v>
      </c>
      <c r="D18" s="109">
        <v>5722000</v>
      </c>
      <c r="E18" s="109">
        <v>5873000</v>
      </c>
      <c r="F18" s="109">
        <v>5799000</v>
      </c>
    </row>
    <row r="19" spans="1:6" ht="13.5">
      <c r="A19" s="113" t="s">
        <v>77</v>
      </c>
      <c r="B19" s="114">
        <v>-14327000</v>
      </c>
      <c r="C19" s="114">
        <v>-3686000</v>
      </c>
      <c r="D19" s="114">
        <v>-3562000</v>
      </c>
      <c r="E19" s="114">
        <v>-3567000</v>
      </c>
      <c r="F19" s="114">
        <v>-3512000</v>
      </c>
    </row>
    <row r="20" spans="1:6" ht="13.5">
      <c r="A20" s="107" t="s">
        <v>78</v>
      </c>
      <c r="B20" s="109">
        <v>8734000</v>
      </c>
      <c r="C20" s="109">
        <v>1981000</v>
      </c>
      <c r="D20" s="109">
        <v>2160000</v>
      </c>
      <c r="E20" s="109">
        <v>2306000</v>
      </c>
      <c r="F20" s="109">
        <v>2287000</v>
      </c>
    </row>
    <row r="21" spans="1:6" ht="13.5">
      <c r="A21" s="113" t="s">
        <v>96</v>
      </c>
      <c r="B21" s="114">
        <v>-3267000</v>
      </c>
      <c r="C21" s="114">
        <v>-872000</v>
      </c>
      <c r="D21" s="114">
        <v>-754000</v>
      </c>
      <c r="E21" s="114">
        <v>-826000</v>
      </c>
      <c r="F21" s="114">
        <v>-815000</v>
      </c>
    </row>
    <row r="22" spans="1:6" ht="13.5">
      <c r="A22" s="107" t="s">
        <v>79</v>
      </c>
      <c r="B22" s="109">
        <v>5467000</v>
      </c>
      <c r="C22" s="109">
        <v>1109000</v>
      </c>
      <c r="D22" s="109">
        <v>1406000</v>
      </c>
      <c r="E22" s="109">
        <v>1480000</v>
      </c>
      <c r="F22" s="109">
        <v>1472000</v>
      </c>
    </row>
    <row r="23" spans="1:6" ht="13.5">
      <c r="A23" s="113" t="s">
        <v>85</v>
      </c>
      <c r="B23" s="114">
        <v>311000</v>
      </c>
      <c r="C23" s="114">
        <v>18000</v>
      </c>
      <c r="D23" s="114">
        <v>54000</v>
      </c>
      <c r="E23" s="114">
        <v>179000</v>
      </c>
      <c r="F23" s="114">
        <v>60000</v>
      </c>
    </row>
    <row r="24" spans="1:6" ht="13.5">
      <c r="A24" s="107" t="s">
        <v>81</v>
      </c>
      <c r="B24" s="109">
        <v>5778000</v>
      </c>
      <c r="C24" s="109">
        <v>1127000</v>
      </c>
      <c r="D24" s="109">
        <v>1460000</v>
      </c>
      <c r="E24" s="109">
        <v>1659000</v>
      </c>
      <c r="F24" s="109">
        <v>1532000</v>
      </c>
    </row>
    <row r="25" spans="1:6" s="10" customFormat="1" ht="6" customHeight="1">
      <c r="A25" s="17"/>
      <c r="B25" s="17"/>
      <c r="C25" s="17"/>
      <c r="D25" s="17"/>
      <c r="E25" s="17"/>
      <c r="F25" s="17"/>
    </row>
    <row r="26" spans="1:6" ht="13.5">
      <c r="A26" s="113" t="s">
        <v>87</v>
      </c>
      <c r="B26" s="106">
        <v>30110558.33465261</v>
      </c>
      <c r="C26" s="106">
        <v>30110558.33465261</v>
      </c>
      <c r="D26" s="106">
        <v>30292387.42123799</v>
      </c>
      <c r="E26" s="106">
        <v>30421516.646513775</v>
      </c>
      <c r="F26" s="106">
        <v>30414821.754010692</v>
      </c>
    </row>
    <row r="27" spans="1:6" ht="13.5">
      <c r="A27" s="113"/>
      <c r="B27" s="106"/>
      <c r="C27" s="106"/>
      <c r="D27" s="106"/>
      <c r="E27" s="106"/>
      <c r="F27" s="106"/>
    </row>
    <row r="28" spans="1:6" s="12" customFormat="1" ht="13.5">
      <c r="A28" s="23" t="s">
        <v>74</v>
      </c>
      <c r="B28" s="183">
        <v>2013</v>
      </c>
      <c r="C28" s="115" t="s">
        <v>190</v>
      </c>
      <c r="D28" s="115" t="s">
        <v>191</v>
      </c>
      <c r="E28" s="115" t="s">
        <v>192</v>
      </c>
      <c r="F28" s="115" t="s">
        <v>183</v>
      </c>
    </row>
    <row r="29" spans="1:6" ht="13.5">
      <c r="A29" s="107" t="s">
        <v>151</v>
      </c>
      <c r="B29" s="2"/>
      <c r="C29" s="2"/>
      <c r="D29" s="2"/>
      <c r="E29" s="2"/>
      <c r="F29" s="2"/>
    </row>
    <row r="30" spans="1:6" ht="13.5">
      <c r="A30" s="107" t="s">
        <v>76</v>
      </c>
      <c r="B30" s="109">
        <v>15493000</v>
      </c>
      <c r="C30" s="109">
        <v>3864000</v>
      </c>
      <c r="D30" s="109">
        <v>3889000</v>
      </c>
      <c r="E30" s="109">
        <v>3878000</v>
      </c>
      <c r="F30" s="109">
        <v>3862000</v>
      </c>
    </row>
    <row r="31" spans="1:6" ht="13.5">
      <c r="A31" s="113" t="s">
        <v>77</v>
      </c>
      <c r="B31" s="114">
        <v>-9979000</v>
      </c>
      <c r="C31" s="114">
        <v>-2598000</v>
      </c>
      <c r="D31" s="114">
        <v>-2505000</v>
      </c>
      <c r="E31" s="114">
        <v>-2460000</v>
      </c>
      <c r="F31" s="114">
        <v>-2416000</v>
      </c>
    </row>
    <row r="32" spans="1:6" ht="13.5">
      <c r="A32" s="107" t="s">
        <v>78</v>
      </c>
      <c r="B32" s="109">
        <v>5514000</v>
      </c>
      <c r="C32" s="109">
        <v>1266000</v>
      </c>
      <c r="D32" s="109">
        <v>1384000</v>
      </c>
      <c r="E32" s="109">
        <v>1418000</v>
      </c>
      <c r="F32" s="109">
        <v>1446000</v>
      </c>
    </row>
    <row r="33" spans="1:6" ht="13.5">
      <c r="A33" s="113" t="s">
        <v>96</v>
      </c>
      <c r="B33" s="114">
        <v>-1848000</v>
      </c>
      <c r="C33" s="114">
        <v>-525000</v>
      </c>
      <c r="D33" s="114">
        <v>-442000</v>
      </c>
      <c r="E33" s="114">
        <v>-460000</v>
      </c>
      <c r="F33" s="114">
        <v>-421000</v>
      </c>
    </row>
    <row r="34" spans="1:6" ht="13.5">
      <c r="A34" s="107" t="s">
        <v>79</v>
      </c>
      <c r="B34" s="109">
        <v>3666000</v>
      </c>
      <c r="C34" s="109">
        <v>741000</v>
      </c>
      <c r="D34" s="109">
        <v>942000</v>
      </c>
      <c r="E34" s="109">
        <v>958000</v>
      </c>
      <c r="F34" s="109">
        <v>1025000</v>
      </c>
    </row>
    <row r="35" spans="1:6" ht="13.5">
      <c r="A35" s="113" t="s">
        <v>90</v>
      </c>
      <c r="B35" s="114">
        <v>55000</v>
      </c>
      <c r="C35" s="114">
        <v>-2000</v>
      </c>
      <c r="D35" s="114">
        <v>13000</v>
      </c>
      <c r="E35" s="114">
        <v>25000</v>
      </c>
      <c r="F35" s="114">
        <v>19000</v>
      </c>
    </row>
    <row r="36" spans="1:6" ht="13.5">
      <c r="A36" s="90" t="s">
        <v>80</v>
      </c>
      <c r="B36" s="114">
        <v>-4000</v>
      </c>
      <c r="C36" s="114">
        <v>-2000</v>
      </c>
      <c r="D36" s="114">
        <v>-1000</v>
      </c>
      <c r="E36" s="114">
        <v>-2000</v>
      </c>
      <c r="F36" s="114">
        <v>1000</v>
      </c>
    </row>
    <row r="37" spans="1:6" ht="13.5">
      <c r="A37" s="107" t="s">
        <v>81</v>
      </c>
      <c r="B37" s="109">
        <v>3717000</v>
      </c>
      <c r="C37" s="109">
        <v>737000</v>
      </c>
      <c r="D37" s="109">
        <v>954000</v>
      </c>
      <c r="E37" s="109">
        <v>981000</v>
      </c>
      <c r="F37" s="109">
        <v>1045000</v>
      </c>
    </row>
    <row r="38" spans="1:6" ht="13.5">
      <c r="A38" s="113" t="s">
        <v>86</v>
      </c>
      <c r="B38" s="105">
        <v>-216000</v>
      </c>
      <c r="C38" s="105">
        <v>-50000</v>
      </c>
      <c r="D38" s="105">
        <v>-56000</v>
      </c>
      <c r="E38" s="105">
        <v>-53000</v>
      </c>
      <c r="F38" s="105">
        <v>-57000</v>
      </c>
    </row>
    <row r="39" spans="1:6" ht="13.5">
      <c r="A39" s="107" t="s">
        <v>120</v>
      </c>
      <c r="B39" s="109">
        <v>3501000</v>
      </c>
      <c r="C39" s="109">
        <v>687000</v>
      </c>
      <c r="D39" s="109">
        <v>898000</v>
      </c>
      <c r="E39" s="109">
        <v>928000</v>
      </c>
      <c r="F39" s="109">
        <v>988000</v>
      </c>
    </row>
    <row r="40" spans="1:6" s="10" customFormat="1" ht="6" customHeight="1">
      <c r="A40" s="17"/>
      <c r="B40" s="17"/>
      <c r="C40" s="17"/>
      <c r="D40" s="17"/>
      <c r="E40" s="17"/>
      <c r="F40" s="17"/>
    </row>
    <row r="41" spans="1:6" ht="13.5">
      <c r="A41" s="113" t="s">
        <v>87</v>
      </c>
      <c r="B41" s="106">
        <v>19047084.011156984</v>
      </c>
      <c r="C41" s="106">
        <v>19047084.011156984</v>
      </c>
      <c r="D41" s="106">
        <v>19170655.350281496</v>
      </c>
      <c r="E41" s="106">
        <v>19302440.760748774</v>
      </c>
      <c r="F41" s="106">
        <v>19459696.660349276</v>
      </c>
    </row>
    <row r="42" spans="1:6" ht="13.5">
      <c r="A42" s="113"/>
      <c r="B42" s="106"/>
      <c r="C42" s="106"/>
      <c r="D42" s="106"/>
      <c r="E42" s="106"/>
      <c r="F42" s="106"/>
    </row>
    <row r="43" spans="1:6" s="12" customFormat="1" ht="13.5">
      <c r="A43" s="23" t="s">
        <v>74</v>
      </c>
      <c r="B43" s="183">
        <v>2013</v>
      </c>
      <c r="C43" s="115" t="s">
        <v>190</v>
      </c>
      <c r="D43" s="115" t="s">
        <v>191</v>
      </c>
      <c r="E43" s="115" t="s">
        <v>192</v>
      </c>
      <c r="F43" s="115" t="s">
        <v>183</v>
      </c>
    </row>
    <row r="44" spans="1:6" ht="13.5">
      <c r="A44" s="107" t="s">
        <v>158</v>
      </c>
      <c r="B44" s="2"/>
      <c r="C44" s="2"/>
      <c r="D44" s="2"/>
      <c r="E44" s="2"/>
      <c r="F44" s="2"/>
    </row>
    <row r="45" spans="1:6" ht="13.5">
      <c r="A45" s="107" t="s">
        <v>76</v>
      </c>
      <c r="B45" s="109">
        <v>15104000</v>
      </c>
      <c r="C45" s="109">
        <v>3755000</v>
      </c>
      <c r="D45" s="109">
        <v>3784000</v>
      </c>
      <c r="E45" s="109">
        <v>3809000</v>
      </c>
      <c r="F45" s="109">
        <v>3756000</v>
      </c>
    </row>
    <row r="46" spans="1:6" ht="13.5">
      <c r="A46" s="113" t="s">
        <v>77</v>
      </c>
      <c r="B46" s="114">
        <v>-9744000</v>
      </c>
      <c r="C46" s="114">
        <v>-2537000</v>
      </c>
      <c r="D46" s="114">
        <v>-2447000</v>
      </c>
      <c r="E46" s="114">
        <v>-2400000</v>
      </c>
      <c r="F46" s="114">
        <v>-2360000</v>
      </c>
    </row>
    <row r="47" spans="1:6" ht="13.5">
      <c r="A47" s="107" t="s">
        <v>78</v>
      </c>
      <c r="B47" s="109">
        <v>5360000</v>
      </c>
      <c r="C47" s="109">
        <v>1218000</v>
      </c>
      <c r="D47" s="109">
        <v>1337000</v>
      </c>
      <c r="E47" s="109">
        <v>1409000</v>
      </c>
      <c r="F47" s="109">
        <v>1396000</v>
      </c>
    </row>
    <row r="48" spans="1:6" ht="13.5">
      <c r="A48" s="113" t="s">
        <v>96</v>
      </c>
      <c r="B48" s="114">
        <v>-1843000</v>
      </c>
      <c r="C48" s="114">
        <v>-524000</v>
      </c>
      <c r="D48" s="114">
        <v>-441000</v>
      </c>
      <c r="E48" s="114">
        <v>-459000</v>
      </c>
      <c r="F48" s="114">
        <v>-419000</v>
      </c>
    </row>
    <row r="49" spans="1:6" ht="13.5">
      <c r="A49" s="107" t="s">
        <v>79</v>
      </c>
      <c r="B49" s="109">
        <v>3517000</v>
      </c>
      <c r="C49" s="109">
        <v>694000</v>
      </c>
      <c r="D49" s="109">
        <v>896000</v>
      </c>
      <c r="E49" s="109">
        <v>950000</v>
      </c>
      <c r="F49" s="109">
        <v>977000</v>
      </c>
    </row>
    <row r="50" spans="1:6" ht="13.5">
      <c r="A50" s="113" t="s">
        <v>90</v>
      </c>
      <c r="B50" s="114">
        <v>55000</v>
      </c>
      <c r="C50" s="114">
        <v>-1000</v>
      </c>
      <c r="D50" s="114">
        <v>12000</v>
      </c>
      <c r="E50" s="114">
        <v>25000</v>
      </c>
      <c r="F50" s="114">
        <v>19000</v>
      </c>
    </row>
    <row r="51" spans="1:6" ht="13.5">
      <c r="A51" s="90" t="s">
        <v>80</v>
      </c>
      <c r="B51" s="114">
        <v>-4000</v>
      </c>
      <c r="C51" s="114">
        <v>-2000</v>
      </c>
      <c r="D51" s="114">
        <v>-1000</v>
      </c>
      <c r="E51" s="114">
        <v>-2000</v>
      </c>
      <c r="F51" s="114">
        <v>1000</v>
      </c>
    </row>
    <row r="52" spans="1:6" ht="13.5">
      <c r="A52" s="107" t="s">
        <v>81</v>
      </c>
      <c r="B52" s="109">
        <v>3568000</v>
      </c>
      <c r="C52" s="109">
        <v>691000</v>
      </c>
      <c r="D52" s="109">
        <v>907000</v>
      </c>
      <c r="E52" s="109">
        <v>973000</v>
      </c>
      <c r="F52" s="109">
        <v>997000</v>
      </c>
    </row>
    <row r="53" spans="1:6" s="10" customFormat="1" ht="6" customHeight="1">
      <c r="A53" s="17"/>
      <c r="B53" s="17"/>
      <c r="C53" s="17"/>
      <c r="D53" s="17"/>
      <c r="E53" s="17"/>
      <c r="F53" s="17"/>
    </row>
    <row r="54" spans="1:6" ht="13.5">
      <c r="A54" s="113" t="s">
        <v>87</v>
      </c>
      <c r="B54" s="106">
        <v>19047084.011156984</v>
      </c>
      <c r="C54" s="106">
        <v>19047084.011156984</v>
      </c>
      <c r="D54" s="106">
        <v>19170655.350281496</v>
      </c>
      <c r="E54" s="106">
        <v>19302440.760748774</v>
      </c>
      <c r="F54" s="106">
        <v>19459696.660349276</v>
      </c>
    </row>
    <row r="55" spans="1:6" s="10" customFormat="1" ht="13.5" customHeight="1">
      <c r="A55" s="8"/>
      <c r="B55" s="14"/>
      <c r="C55" s="14"/>
      <c r="D55" s="14"/>
      <c r="E55" s="14"/>
      <c r="F55" s="14"/>
    </row>
    <row r="56" spans="1:6" ht="13.5">
      <c r="A56" s="23" t="s">
        <v>74</v>
      </c>
      <c r="B56" s="183">
        <v>2013</v>
      </c>
      <c r="C56" s="115" t="s">
        <v>190</v>
      </c>
      <c r="D56" s="115" t="s">
        <v>191</v>
      </c>
      <c r="E56" s="115" t="s">
        <v>192</v>
      </c>
      <c r="F56" s="115" t="s">
        <v>183</v>
      </c>
    </row>
    <row r="57" ht="13.5">
      <c r="A57" s="107" t="s">
        <v>152</v>
      </c>
    </row>
    <row r="58" spans="1:6" ht="13.5">
      <c r="A58" s="107" t="s">
        <v>76</v>
      </c>
      <c r="B58" s="109">
        <v>6922000</v>
      </c>
      <c r="C58" s="109">
        <v>1698000</v>
      </c>
      <c r="D58" s="109">
        <v>1755000</v>
      </c>
      <c r="E58" s="109">
        <v>1757000</v>
      </c>
      <c r="F58" s="109">
        <v>1712000</v>
      </c>
    </row>
    <row r="59" spans="1:6" s="18" customFormat="1" ht="13.5">
      <c r="A59" s="111" t="s">
        <v>83</v>
      </c>
      <c r="B59" s="112">
        <v>4145000</v>
      </c>
      <c r="C59" s="112">
        <v>1025000</v>
      </c>
      <c r="D59" s="112">
        <v>1055000</v>
      </c>
      <c r="E59" s="112">
        <v>1055000</v>
      </c>
      <c r="F59" s="112">
        <v>1010000</v>
      </c>
    </row>
    <row r="60" spans="1:6" s="18" customFormat="1" ht="13.5">
      <c r="A60" s="111" t="s">
        <v>84</v>
      </c>
      <c r="B60" s="112">
        <v>2777000</v>
      </c>
      <c r="C60" s="112">
        <v>673000</v>
      </c>
      <c r="D60" s="112">
        <v>700000</v>
      </c>
      <c r="E60" s="112">
        <v>702000</v>
      </c>
      <c r="F60" s="112">
        <v>702000</v>
      </c>
    </row>
    <row r="61" spans="1:6" ht="13.5">
      <c r="A61" s="113" t="s">
        <v>77</v>
      </c>
      <c r="B61" s="114">
        <v>-4543000</v>
      </c>
      <c r="C61" s="114">
        <v>-1200000</v>
      </c>
      <c r="D61" s="114">
        <v>-1162000</v>
      </c>
      <c r="E61" s="114">
        <v>-1097000</v>
      </c>
      <c r="F61" s="114">
        <v>-1084000</v>
      </c>
    </row>
    <row r="62" spans="1:6" ht="13.5">
      <c r="A62" s="107" t="s">
        <v>78</v>
      </c>
      <c r="B62" s="109">
        <v>2379000</v>
      </c>
      <c r="C62" s="109">
        <v>498000</v>
      </c>
      <c r="D62" s="109">
        <v>593000</v>
      </c>
      <c r="E62" s="109">
        <v>660000</v>
      </c>
      <c r="F62" s="109">
        <v>628000</v>
      </c>
    </row>
    <row r="63" spans="1:6" ht="13.5">
      <c r="A63" s="113" t="s">
        <v>96</v>
      </c>
      <c r="B63" s="114">
        <v>-343000</v>
      </c>
      <c r="C63" s="114">
        <v>-86000</v>
      </c>
      <c r="D63" s="114">
        <v>-90000</v>
      </c>
      <c r="E63" s="114">
        <v>-88000</v>
      </c>
      <c r="F63" s="114">
        <v>-79000</v>
      </c>
    </row>
    <row r="64" spans="1:6" ht="13.5">
      <c r="A64" s="107" t="s">
        <v>79</v>
      </c>
      <c r="B64" s="109">
        <v>2036000</v>
      </c>
      <c r="C64" s="109">
        <v>412000</v>
      </c>
      <c r="D64" s="109">
        <v>503000</v>
      </c>
      <c r="E64" s="109">
        <v>572000</v>
      </c>
      <c r="F64" s="109">
        <v>549000</v>
      </c>
    </row>
    <row r="65" spans="1:6" ht="13.5">
      <c r="A65" s="113" t="s">
        <v>85</v>
      </c>
      <c r="B65" s="114">
        <v>4000</v>
      </c>
      <c r="C65" s="114">
        <v>0</v>
      </c>
      <c r="D65" s="114">
        <v>1000</v>
      </c>
      <c r="E65" s="114">
        <v>1000</v>
      </c>
      <c r="F65" s="114">
        <v>2000</v>
      </c>
    </row>
    <row r="66" spans="1:6" ht="13.5">
      <c r="A66" s="107" t="s">
        <v>81</v>
      </c>
      <c r="B66" s="109">
        <v>2040000</v>
      </c>
      <c r="C66" s="109">
        <v>412000</v>
      </c>
      <c r="D66" s="109">
        <v>504000</v>
      </c>
      <c r="E66" s="109">
        <v>573000</v>
      </c>
      <c r="F66" s="109">
        <v>551000</v>
      </c>
    </row>
    <row r="67" spans="1:6" ht="13.5">
      <c r="A67" s="113" t="s">
        <v>86</v>
      </c>
      <c r="B67" s="105">
        <v>-129000</v>
      </c>
      <c r="C67" s="105">
        <v>-27000</v>
      </c>
      <c r="D67" s="105">
        <v>-35000</v>
      </c>
      <c r="E67" s="105">
        <v>-32000</v>
      </c>
      <c r="F67" s="105">
        <v>-35000</v>
      </c>
    </row>
    <row r="68" spans="1:6" ht="13.5">
      <c r="A68" s="107" t="s">
        <v>155</v>
      </c>
      <c r="B68" s="109">
        <v>1911000</v>
      </c>
      <c r="C68" s="109">
        <v>385000</v>
      </c>
      <c r="D68" s="109">
        <v>469000</v>
      </c>
      <c r="E68" s="109">
        <v>541000</v>
      </c>
      <c r="F68" s="109">
        <v>516000</v>
      </c>
    </row>
    <row r="69" spans="1:6" s="10" customFormat="1" ht="6" customHeight="1">
      <c r="A69" s="17"/>
      <c r="B69" s="17"/>
      <c r="C69" s="17"/>
      <c r="D69" s="17"/>
      <c r="E69" s="17"/>
      <c r="F69" s="17"/>
    </row>
    <row r="70" spans="1:6" ht="13.5">
      <c r="A70" s="113" t="s">
        <v>87</v>
      </c>
      <c r="B70" s="106">
        <v>6921517.040345018</v>
      </c>
      <c r="C70" s="106">
        <v>6921517.040345018</v>
      </c>
      <c r="D70" s="106">
        <v>6960582.198651346</v>
      </c>
      <c r="E70" s="106">
        <v>6994936.038832668</v>
      </c>
      <c r="F70" s="106">
        <v>7015867.018470415</v>
      </c>
    </row>
    <row r="71" ht="13.5">
      <c r="A71" s="8"/>
    </row>
    <row r="72" spans="1:6" s="12" customFormat="1" ht="13.5">
      <c r="A72" s="23" t="s">
        <v>74</v>
      </c>
      <c r="B72" s="183">
        <v>2013</v>
      </c>
      <c r="C72" s="115" t="s">
        <v>190</v>
      </c>
      <c r="D72" s="115" t="s">
        <v>191</v>
      </c>
      <c r="E72" s="115" t="s">
        <v>192</v>
      </c>
      <c r="F72" s="115" t="s">
        <v>183</v>
      </c>
    </row>
    <row r="73" spans="1:6" ht="13.5">
      <c r="A73" s="107" t="s">
        <v>153</v>
      </c>
      <c r="B73" s="2"/>
      <c r="C73" s="2"/>
      <c r="D73" s="2"/>
      <c r="E73" s="2"/>
      <c r="F73" s="2"/>
    </row>
    <row r="74" spans="1:6" ht="13.5">
      <c r="A74" s="107" t="s">
        <v>76</v>
      </c>
      <c r="B74" s="109">
        <v>6855000</v>
      </c>
      <c r="C74" s="109">
        <v>1694000</v>
      </c>
      <c r="D74" s="109">
        <v>1746000</v>
      </c>
      <c r="E74" s="109">
        <v>1712000</v>
      </c>
      <c r="F74" s="109">
        <v>1703000</v>
      </c>
    </row>
    <row r="75" spans="1:6" s="18" customFormat="1" ht="13.5">
      <c r="A75" s="111" t="s">
        <v>83</v>
      </c>
      <c r="B75" s="112">
        <v>4078000</v>
      </c>
      <c r="C75" s="112">
        <v>1021000</v>
      </c>
      <c r="D75" s="112">
        <v>1046000</v>
      </c>
      <c r="E75" s="112">
        <v>1010000</v>
      </c>
      <c r="F75" s="112">
        <v>1001000</v>
      </c>
    </row>
    <row r="76" spans="1:6" s="18" customFormat="1" ht="13.5">
      <c r="A76" s="111" t="s">
        <v>84</v>
      </c>
      <c r="B76" s="112">
        <v>2777000</v>
      </c>
      <c r="C76" s="112">
        <v>673000</v>
      </c>
      <c r="D76" s="112">
        <v>700000</v>
      </c>
      <c r="E76" s="112">
        <v>702000</v>
      </c>
      <c r="F76" s="112">
        <v>702000</v>
      </c>
    </row>
    <row r="77" spans="1:6" ht="13.5">
      <c r="A77" s="113" t="s">
        <v>77</v>
      </c>
      <c r="B77" s="114">
        <v>-4543000</v>
      </c>
      <c r="C77" s="114">
        <v>-1200000</v>
      </c>
      <c r="D77" s="114">
        <v>-1162000</v>
      </c>
      <c r="E77" s="114">
        <v>-1097000</v>
      </c>
      <c r="F77" s="114">
        <v>-1084000</v>
      </c>
    </row>
    <row r="78" spans="1:6" ht="13.5">
      <c r="A78" s="107" t="s">
        <v>78</v>
      </c>
      <c r="B78" s="109">
        <v>2312000</v>
      </c>
      <c r="C78" s="109">
        <v>494000</v>
      </c>
      <c r="D78" s="109">
        <v>584000</v>
      </c>
      <c r="E78" s="109">
        <v>615000</v>
      </c>
      <c r="F78" s="109">
        <v>619000</v>
      </c>
    </row>
    <row r="79" spans="1:6" ht="13.5">
      <c r="A79" s="113" t="s">
        <v>96</v>
      </c>
      <c r="B79" s="114">
        <v>-343000</v>
      </c>
      <c r="C79" s="114">
        <v>-86000</v>
      </c>
      <c r="D79" s="114">
        <v>-90000</v>
      </c>
      <c r="E79" s="114">
        <v>-88000</v>
      </c>
      <c r="F79" s="114">
        <v>-79000</v>
      </c>
    </row>
    <row r="80" spans="1:6" ht="13.5">
      <c r="A80" s="107" t="s">
        <v>79</v>
      </c>
      <c r="B80" s="109">
        <v>1969000</v>
      </c>
      <c r="C80" s="109">
        <v>408000</v>
      </c>
      <c r="D80" s="109">
        <v>494000</v>
      </c>
      <c r="E80" s="109">
        <v>527000</v>
      </c>
      <c r="F80" s="109">
        <v>540000</v>
      </c>
    </row>
    <row r="81" spans="1:6" ht="13.5">
      <c r="A81" s="113" t="s">
        <v>85</v>
      </c>
      <c r="B81" s="114">
        <v>4000</v>
      </c>
      <c r="C81" s="114">
        <v>0</v>
      </c>
      <c r="D81" s="114">
        <v>1000</v>
      </c>
      <c r="E81" s="114">
        <v>1000</v>
      </c>
      <c r="F81" s="114">
        <v>2000</v>
      </c>
    </row>
    <row r="82" spans="1:6" ht="13.5">
      <c r="A82" s="107" t="s">
        <v>81</v>
      </c>
      <c r="B82" s="109">
        <v>1973000</v>
      </c>
      <c r="C82" s="109">
        <v>408000</v>
      </c>
      <c r="D82" s="109">
        <v>495000</v>
      </c>
      <c r="E82" s="109">
        <v>528000</v>
      </c>
      <c r="F82" s="109">
        <v>542000</v>
      </c>
    </row>
    <row r="83" spans="1:6" ht="13.5">
      <c r="A83" s="113" t="s">
        <v>86</v>
      </c>
      <c r="B83" s="105">
        <v>-129000</v>
      </c>
      <c r="C83" s="105">
        <v>-27000</v>
      </c>
      <c r="D83" s="105">
        <v>-35000</v>
      </c>
      <c r="E83" s="105">
        <v>-32000</v>
      </c>
      <c r="F83" s="105">
        <v>-35000</v>
      </c>
    </row>
    <row r="84" spans="1:6" ht="13.5">
      <c r="A84" s="107" t="s">
        <v>155</v>
      </c>
      <c r="B84" s="109">
        <v>1844000</v>
      </c>
      <c r="C84" s="109">
        <v>381000</v>
      </c>
      <c r="D84" s="109">
        <v>460000</v>
      </c>
      <c r="E84" s="109">
        <v>496000</v>
      </c>
      <c r="F84" s="109">
        <v>507000</v>
      </c>
    </row>
    <row r="85" spans="1:6" s="10" customFormat="1" ht="6" customHeight="1">
      <c r="A85" s="17"/>
      <c r="B85" s="17"/>
      <c r="C85" s="17"/>
      <c r="D85" s="17"/>
      <c r="E85" s="17"/>
      <c r="F85" s="17"/>
    </row>
    <row r="86" spans="1:6" ht="13.5">
      <c r="A86" s="113" t="s">
        <v>87</v>
      </c>
      <c r="B86" s="106">
        <v>6921517.040345018</v>
      </c>
      <c r="C86" s="106">
        <v>6921517.040345018</v>
      </c>
      <c r="D86" s="106">
        <v>6960582.198651346</v>
      </c>
      <c r="E86" s="106">
        <v>6994936.038832668</v>
      </c>
      <c r="F86" s="106">
        <v>7015867.018470415</v>
      </c>
    </row>
    <row r="87" ht="13.5">
      <c r="A87" s="8"/>
    </row>
    <row r="88" spans="1:6" s="12" customFormat="1" ht="13.5">
      <c r="A88" s="23" t="s">
        <v>74</v>
      </c>
      <c r="B88" s="183">
        <v>2013</v>
      </c>
      <c r="C88" s="115" t="s">
        <v>190</v>
      </c>
      <c r="D88" s="115" t="s">
        <v>191</v>
      </c>
      <c r="E88" s="115" t="s">
        <v>192</v>
      </c>
      <c r="F88" s="115" t="s">
        <v>183</v>
      </c>
    </row>
    <row r="89" ht="13.5">
      <c r="A89" s="107" t="s">
        <v>115</v>
      </c>
    </row>
    <row r="90" spans="1:6" ht="13.5">
      <c r="A90" s="107" t="s">
        <v>76</v>
      </c>
      <c r="B90" s="109">
        <v>6675000</v>
      </c>
      <c r="C90" s="109">
        <v>1640000</v>
      </c>
      <c r="D90" s="109">
        <v>1692000</v>
      </c>
      <c r="E90" s="109">
        <v>1695000</v>
      </c>
      <c r="F90" s="109">
        <v>1648000</v>
      </c>
    </row>
    <row r="91" spans="1:6" ht="13.5">
      <c r="A91" s="113" t="s">
        <v>77</v>
      </c>
      <c r="B91" s="114">
        <v>-4427000</v>
      </c>
      <c r="C91" s="114">
        <v>-1171000</v>
      </c>
      <c r="D91" s="114">
        <v>-1133000</v>
      </c>
      <c r="E91" s="114">
        <v>-1067000</v>
      </c>
      <c r="F91" s="114">
        <v>-1056000</v>
      </c>
    </row>
    <row r="92" spans="1:6" ht="13.5">
      <c r="A92" s="107" t="s">
        <v>78</v>
      </c>
      <c r="B92" s="109">
        <v>2248000</v>
      </c>
      <c r="C92" s="109">
        <v>469000</v>
      </c>
      <c r="D92" s="109">
        <v>559000</v>
      </c>
      <c r="E92" s="109">
        <v>628000</v>
      </c>
      <c r="F92" s="109">
        <v>592000</v>
      </c>
    </row>
    <row r="93" spans="1:6" ht="13.5">
      <c r="A93" s="113" t="s">
        <v>96</v>
      </c>
      <c r="B93" s="114">
        <v>-341000</v>
      </c>
      <c r="C93" s="114">
        <v>-85000</v>
      </c>
      <c r="D93" s="114">
        <v>-90000</v>
      </c>
      <c r="E93" s="114">
        <v>-88000</v>
      </c>
      <c r="F93" s="114">
        <v>-78000</v>
      </c>
    </row>
    <row r="94" spans="1:6" ht="13.5">
      <c r="A94" s="107" t="s">
        <v>79</v>
      </c>
      <c r="B94" s="109">
        <v>1907000</v>
      </c>
      <c r="C94" s="109">
        <v>384000</v>
      </c>
      <c r="D94" s="109">
        <v>469000</v>
      </c>
      <c r="E94" s="109">
        <v>540000</v>
      </c>
      <c r="F94" s="109">
        <v>514000</v>
      </c>
    </row>
    <row r="95" spans="1:6" ht="13.5">
      <c r="A95" s="113" t="s">
        <v>85</v>
      </c>
      <c r="B95" s="114">
        <v>4000</v>
      </c>
      <c r="C95" s="114">
        <v>1000</v>
      </c>
      <c r="D95" s="114">
        <v>0</v>
      </c>
      <c r="E95" s="114">
        <v>1000</v>
      </c>
      <c r="F95" s="114">
        <v>2000</v>
      </c>
    </row>
    <row r="96" spans="1:6" ht="13.5">
      <c r="A96" s="107" t="s">
        <v>81</v>
      </c>
      <c r="B96" s="109">
        <v>1911000</v>
      </c>
      <c r="C96" s="109">
        <v>385000</v>
      </c>
      <c r="D96" s="109">
        <v>469000</v>
      </c>
      <c r="E96" s="109">
        <v>541000</v>
      </c>
      <c r="F96" s="109">
        <v>516000</v>
      </c>
    </row>
    <row r="97" spans="1:6" s="10" customFormat="1" ht="6" customHeight="1">
      <c r="A97" s="17"/>
      <c r="B97" s="17"/>
      <c r="C97" s="17"/>
      <c r="D97" s="17"/>
      <c r="E97" s="17"/>
      <c r="F97" s="17"/>
    </row>
    <row r="98" spans="1:6" ht="13.5">
      <c r="A98" s="113" t="s">
        <v>87</v>
      </c>
      <c r="B98" s="106">
        <v>6921517.040345018</v>
      </c>
      <c r="C98" s="106">
        <v>6921517.040345018</v>
      </c>
      <c r="D98" s="106">
        <v>6960582.198651346</v>
      </c>
      <c r="E98" s="106">
        <v>6994936.038832668</v>
      </c>
      <c r="F98" s="106">
        <v>7015867.018470415</v>
      </c>
    </row>
    <row r="99" ht="13.5">
      <c r="A99" s="8"/>
    </row>
    <row r="100" spans="1:6" ht="13.5">
      <c r="A100" s="23" t="s">
        <v>74</v>
      </c>
      <c r="B100" s="183">
        <v>2013</v>
      </c>
      <c r="C100" s="115" t="s">
        <v>190</v>
      </c>
      <c r="D100" s="115" t="s">
        <v>191</v>
      </c>
      <c r="E100" s="115" t="s">
        <v>192</v>
      </c>
      <c r="F100" s="115" t="s">
        <v>183</v>
      </c>
    </row>
    <row r="101" ht="13.5">
      <c r="A101" s="107" t="s">
        <v>154</v>
      </c>
    </row>
    <row r="102" spans="1:6" ht="13.5">
      <c r="A102" s="101" t="s">
        <v>76</v>
      </c>
      <c r="B102" s="109">
        <v>3239000</v>
      </c>
      <c r="C102" s="109">
        <v>817000</v>
      </c>
      <c r="D102" s="109">
        <v>793000</v>
      </c>
      <c r="E102" s="109">
        <v>811000</v>
      </c>
      <c r="F102" s="109">
        <v>818000</v>
      </c>
    </row>
    <row r="103" spans="1:6" ht="13.5">
      <c r="A103" s="90" t="s">
        <v>77</v>
      </c>
      <c r="B103" s="114">
        <v>-1781000</v>
      </c>
      <c r="C103" s="114">
        <v>-467000</v>
      </c>
      <c r="D103" s="114">
        <v>-435000</v>
      </c>
      <c r="E103" s="114">
        <v>-441000</v>
      </c>
      <c r="F103" s="114">
        <v>-438000</v>
      </c>
    </row>
    <row r="104" spans="1:6" ht="13.5">
      <c r="A104" s="101" t="s">
        <v>78</v>
      </c>
      <c r="B104" s="109">
        <v>1458000</v>
      </c>
      <c r="C104" s="109">
        <v>350000</v>
      </c>
      <c r="D104" s="109">
        <v>358000</v>
      </c>
      <c r="E104" s="109">
        <v>370000</v>
      </c>
      <c r="F104" s="109">
        <v>380000</v>
      </c>
    </row>
    <row r="105" spans="1:6" ht="13.5">
      <c r="A105" s="90" t="s">
        <v>96</v>
      </c>
      <c r="B105" s="114">
        <v>-1205000</v>
      </c>
      <c r="C105" s="114">
        <v>-327000</v>
      </c>
      <c r="D105" s="114">
        <v>-287000</v>
      </c>
      <c r="E105" s="114">
        <v>-295000</v>
      </c>
      <c r="F105" s="114">
        <v>-296000</v>
      </c>
    </row>
    <row r="106" spans="1:6" ht="13.5">
      <c r="A106" s="101" t="s">
        <v>79</v>
      </c>
      <c r="B106" s="109">
        <v>253000</v>
      </c>
      <c r="C106" s="109">
        <v>23000</v>
      </c>
      <c r="D106" s="109">
        <v>71000</v>
      </c>
      <c r="E106" s="109">
        <v>75000</v>
      </c>
      <c r="F106" s="109">
        <v>84000</v>
      </c>
    </row>
    <row r="107" spans="1:6" ht="13.5">
      <c r="A107" s="113" t="s">
        <v>85</v>
      </c>
      <c r="B107" s="114">
        <v>0</v>
      </c>
      <c r="C107" s="114">
        <v>0</v>
      </c>
      <c r="D107" s="114">
        <v>0</v>
      </c>
      <c r="E107" s="114">
        <v>0</v>
      </c>
      <c r="F107" s="114">
        <v>0</v>
      </c>
    </row>
    <row r="108" spans="1:6" ht="13.5">
      <c r="A108" s="102" t="s">
        <v>95</v>
      </c>
      <c r="B108" s="109">
        <v>253000</v>
      </c>
      <c r="C108" s="109">
        <v>23000</v>
      </c>
      <c r="D108" s="109">
        <v>71000</v>
      </c>
      <c r="E108" s="109">
        <v>75000</v>
      </c>
      <c r="F108" s="109">
        <v>84000</v>
      </c>
    </row>
    <row r="109" spans="1:6" ht="13.5">
      <c r="A109" s="113" t="s">
        <v>86</v>
      </c>
      <c r="B109" s="105">
        <v>-19000</v>
      </c>
      <c r="C109" s="105">
        <v>-4000</v>
      </c>
      <c r="D109" s="105">
        <v>-5000</v>
      </c>
      <c r="E109" s="105">
        <v>-5000</v>
      </c>
      <c r="F109" s="105">
        <v>-5000</v>
      </c>
    </row>
    <row r="110" spans="1:6" ht="13.5">
      <c r="A110" s="101" t="s">
        <v>88</v>
      </c>
      <c r="B110" s="109">
        <v>234000</v>
      </c>
      <c r="C110" s="109">
        <v>19000</v>
      </c>
      <c r="D110" s="109">
        <v>66000</v>
      </c>
      <c r="E110" s="109">
        <v>70000</v>
      </c>
      <c r="F110" s="109">
        <v>79000</v>
      </c>
    </row>
    <row r="111" spans="1:6" s="10" customFormat="1" ht="6" customHeight="1">
      <c r="A111" s="17"/>
      <c r="B111" s="17"/>
      <c r="C111" s="17"/>
      <c r="D111" s="17"/>
      <c r="E111" s="17"/>
      <c r="F111" s="17"/>
    </row>
    <row r="112" spans="1:6" ht="13.5">
      <c r="A112" s="113" t="s">
        <v>87</v>
      </c>
      <c r="B112" s="106">
        <v>6015386.303823922</v>
      </c>
      <c r="C112" s="106">
        <v>6015386.303823922</v>
      </c>
      <c r="D112" s="106">
        <v>6055251.6107489215</v>
      </c>
      <c r="E112" s="106">
        <v>6116438.492703921</v>
      </c>
      <c r="F112" s="106">
        <v>6174567.352248921</v>
      </c>
    </row>
    <row r="113" ht="13.5">
      <c r="A113" s="8"/>
    </row>
    <row r="114" spans="1:6" s="12" customFormat="1" ht="13.5">
      <c r="A114" s="23" t="s">
        <v>74</v>
      </c>
      <c r="B114" s="183">
        <v>2013</v>
      </c>
      <c r="C114" s="115" t="s">
        <v>190</v>
      </c>
      <c r="D114" s="115" t="s">
        <v>191</v>
      </c>
      <c r="E114" s="115" t="s">
        <v>192</v>
      </c>
      <c r="F114" s="115" t="s">
        <v>183</v>
      </c>
    </row>
    <row r="115" ht="13.5">
      <c r="A115" s="107" t="s">
        <v>89</v>
      </c>
    </row>
    <row r="116" spans="1:6" ht="13.5">
      <c r="A116" s="101" t="s">
        <v>76</v>
      </c>
      <c r="B116" s="109">
        <v>3190000</v>
      </c>
      <c r="C116" s="109">
        <v>805000</v>
      </c>
      <c r="D116" s="109">
        <v>780000</v>
      </c>
      <c r="E116" s="109">
        <v>799000</v>
      </c>
      <c r="F116" s="109">
        <v>806000</v>
      </c>
    </row>
    <row r="117" spans="1:6" ht="13.5">
      <c r="A117" s="90" t="s">
        <v>77</v>
      </c>
      <c r="B117" s="114">
        <v>-1752000</v>
      </c>
      <c r="C117" s="114">
        <v>-460000</v>
      </c>
      <c r="D117" s="114">
        <v>-427000</v>
      </c>
      <c r="E117" s="114">
        <v>-434000</v>
      </c>
      <c r="F117" s="114">
        <v>-431000</v>
      </c>
    </row>
    <row r="118" spans="1:6" ht="13.5">
      <c r="A118" s="101" t="s">
        <v>78</v>
      </c>
      <c r="B118" s="109">
        <v>1438000</v>
      </c>
      <c r="C118" s="109">
        <v>345000</v>
      </c>
      <c r="D118" s="109">
        <v>353000</v>
      </c>
      <c r="E118" s="109">
        <v>365000</v>
      </c>
      <c r="F118" s="109">
        <v>375000</v>
      </c>
    </row>
    <row r="119" spans="1:6" ht="13.5">
      <c r="A119" s="90" t="s">
        <v>96</v>
      </c>
      <c r="B119" s="114">
        <v>-1204000</v>
      </c>
      <c r="C119" s="114">
        <v>-326000</v>
      </c>
      <c r="D119" s="114">
        <v>-287000</v>
      </c>
      <c r="E119" s="114">
        <v>-295000</v>
      </c>
      <c r="F119" s="114">
        <v>-296000</v>
      </c>
    </row>
    <row r="120" spans="1:6" ht="13.5">
      <c r="A120" s="101" t="s">
        <v>79</v>
      </c>
      <c r="B120" s="109">
        <v>234000</v>
      </c>
      <c r="C120" s="109">
        <v>19000</v>
      </c>
      <c r="D120" s="109">
        <v>66000</v>
      </c>
      <c r="E120" s="109">
        <v>70000</v>
      </c>
      <c r="F120" s="109">
        <v>79000</v>
      </c>
    </row>
    <row r="121" spans="1:6" ht="13.5">
      <c r="A121" s="113" t="s">
        <v>85</v>
      </c>
      <c r="B121" s="114">
        <v>0</v>
      </c>
      <c r="C121" s="114">
        <v>0</v>
      </c>
      <c r="D121" s="114">
        <v>0</v>
      </c>
      <c r="E121" s="114">
        <v>0</v>
      </c>
      <c r="F121" s="114">
        <v>0</v>
      </c>
    </row>
    <row r="122" spans="1:6" ht="13.5">
      <c r="A122" s="101" t="s">
        <v>81</v>
      </c>
      <c r="B122" s="109">
        <v>234000</v>
      </c>
      <c r="C122" s="109">
        <v>19000</v>
      </c>
      <c r="D122" s="109">
        <v>66000</v>
      </c>
      <c r="E122" s="109">
        <v>70000</v>
      </c>
      <c r="F122" s="109">
        <v>79000</v>
      </c>
    </row>
    <row r="123" spans="1:6" s="10" customFormat="1" ht="6" customHeight="1">
      <c r="A123" s="17"/>
      <c r="B123" s="17"/>
      <c r="C123" s="17"/>
      <c r="D123" s="17"/>
      <c r="E123" s="17"/>
      <c r="F123" s="17"/>
    </row>
    <row r="124" spans="1:6" ht="13.5">
      <c r="A124" s="113" t="s">
        <v>87</v>
      </c>
      <c r="B124" s="106">
        <v>6015386.303823922</v>
      </c>
      <c r="C124" s="106">
        <v>6015386.303823922</v>
      </c>
      <c r="D124" s="106">
        <v>6055251.6107489215</v>
      </c>
      <c r="E124" s="106">
        <v>6116438.492703921</v>
      </c>
      <c r="F124" s="106">
        <v>6174567.352248921</v>
      </c>
    </row>
    <row r="125" ht="13.5">
      <c r="A125" s="8"/>
    </row>
    <row r="126" spans="1:6" s="10" customFormat="1" ht="13.5">
      <c r="A126" s="23" t="s">
        <v>74</v>
      </c>
      <c r="B126" s="183">
        <v>2013</v>
      </c>
      <c r="C126" s="115" t="s">
        <v>190</v>
      </c>
      <c r="D126" s="115" t="s">
        <v>191</v>
      </c>
      <c r="E126" s="115" t="s">
        <v>192</v>
      </c>
      <c r="F126" s="115" t="s">
        <v>183</v>
      </c>
    </row>
    <row r="127" ht="13.5">
      <c r="A127" s="107" t="s">
        <v>161</v>
      </c>
    </row>
    <row r="128" spans="1:6" ht="13.5">
      <c r="A128" s="101" t="s">
        <v>76</v>
      </c>
      <c r="B128" s="109">
        <v>3237000</v>
      </c>
      <c r="C128" s="109">
        <v>805000</v>
      </c>
      <c r="D128" s="109">
        <v>817000</v>
      </c>
      <c r="E128" s="109">
        <v>805000</v>
      </c>
      <c r="F128" s="109">
        <v>810000</v>
      </c>
    </row>
    <row r="129" spans="1:6" ht="13.5">
      <c r="A129" s="90" t="s">
        <v>77</v>
      </c>
      <c r="B129" s="114">
        <v>-2406000</v>
      </c>
      <c r="C129" s="114">
        <v>-604000</v>
      </c>
      <c r="D129" s="114">
        <v>-602000</v>
      </c>
      <c r="E129" s="114">
        <v>-612000</v>
      </c>
      <c r="F129" s="114">
        <v>-588000</v>
      </c>
    </row>
    <row r="130" spans="1:6" ht="13.5">
      <c r="A130" s="101" t="s">
        <v>78</v>
      </c>
      <c r="B130" s="109">
        <v>831000</v>
      </c>
      <c r="C130" s="109">
        <v>201000</v>
      </c>
      <c r="D130" s="109">
        <v>215000</v>
      </c>
      <c r="E130" s="109">
        <v>193000</v>
      </c>
      <c r="F130" s="109">
        <v>222000</v>
      </c>
    </row>
    <row r="131" spans="1:6" ht="13.5">
      <c r="A131" s="90" t="s">
        <v>96</v>
      </c>
      <c r="B131" s="114">
        <v>-142000</v>
      </c>
      <c r="C131" s="114">
        <v>-48000</v>
      </c>
      <c r="D131" s="114">
        <v>-30000</v>
      </c>
      <c r="E131" s="114">
        <v>-43000</v>
      </c>
      <c r="F131" s="114">
        <v>-21000</v>
      </c>
    </row>
    <row r="132" spans="1:6" ht="13.5">
      <c r="A132" s="101" t="s">
        <v>79</v>
      </c>
      <c r="B132" s="109">
        <v>689000</v>
      </c>
      <c r="C132" s="109">
        <v>153000</v>
      </c>
      <c r="D132" s="109">
        <v>185000</v>
      </c>
      <c r="E132" s="109">
        <v>150000</v>
      </c>
      <c r="F132" s="109">
        <v>201000</v>
      </c>
    </row>
    <row r="133" spans="1:6" ht="13.5">
      <c r="A133" s="113" t="s">
        <v>90</v>
      </c>
      <c r="B133" s="114">
        <v>16000</v>
      </c>
      <c r="C133" s="114">
        <v>-1000</v>
      </c>
      <c r="D133" s="114">
        <v>4000</v>
      </c>
      <c r="E133" s="114">
        <v>10000</v>
      </c>
      <c r="F133" s="114">
        <v>3000</v>
      </c>
    </row>
    <row r="134" spans="1:6" ht="13.5">
      <c r="A134" s="90" t="s">
        <v>80</v>
      </c>
      <c r="B134" s="114">
        <v>-3000</v>
      </c>
      <c r="C134" s="114">
        <v>0</v>
      </c>
      <c r="D134" s="114">
        <v>-1000</v>
      </c>
      <c r="E134" s="114">
        <v>-3000</v>
      </c>
      <c r="F134" s="114">
        <v>1000</v>
      </c>
    </row>
    <row r="135" spans="1:6" ht="13.5">
      <c r="A135" s="101" t="s">
        <v>81</v>
      </c>
      <c r="B135" s="109">
        <v>702000</v>
      </c>
      <c r="C135" s="109">
        <v>152000</v>
      </c>
      <c r="D135" s="109">
        <v>188000</v>
      </c>
      <c r="E135" s="109">
        <v>157000</v>
      </c>
      <c r="F135" s="109">
        <v>205000</v>
      </c>
    </row>
    <row r="136" spans="1:6" ht="13.5">
      <c r="A136" s="113" t="s">
        <v>86</v>
      </c>
      <c r="B136" s="105">
        <v>-64000</v>
      </c>
      <c r="C136" s="105">
        <v>-19000</v>
      </c>
      <c r="D136" s="105">
        <v>-14000</v>
      </c>
      <c r="E136" s="105">
        <v>-15000</v>
      </c>
      <c r="F136" s="105">
        <v>-16000</v>
      </c>
    </row>
    <row r="137" spans="1:6" ht="13.5">
      <c r="A137" s="101" t="s">
        <v>162</v>
      </c>
      <c r="B137" s="109">
        <v>638000</v>
      </c>
      <c r="C137" s="109">
        <v>133000</v>
      </c>
      <c r="D137" s="109">
        <v>174000</v>
      </c>
      <c r="E137" s="109">
        <v>142000</v>
      </c>
      <c r="F137" s="109">
        <v>189000</v>
      </c>
    </row>
    <row r="138" spans="1:6" s="10" customFormat="1" ht="6" customHeight="1">
      <c r="A138" s="17"/>
      <c r="B138" s="17"/>
      <c r="C138" s="17"/>
      <c r="D138" s="17"/>
      <c r="E138" s="17"/>
      <c r="F138" s="17"/>
    </row>
    <row r="139" spans="1:6" ht="13.5">
      <c r="A139" s="113" t="s">
        <v>87</v>
      </c>
      <c r="B139" s="106">
        <v>3290890.5530225</v>
      </c>
      <c r="C139" s="106">
        <v>3290890.5530225</v>
      </c>
      <c r="D139" s="106">
        <v>3316755.1887000003</v>
      </c>
      <c r="E139" s="106">
        <v>3335834.0648600003</v>
      </c>
      <c r="F139" s="106">
        <v>3415180.1419399995</v>
      </c>
    </row>
    <row r="140" ht="13.5">
      <c r="A140" s="8"/>
    </row>
    <row r="141" spans="1:6" s="10" customFormat="1" ht="13.5">
      <c r="A141" s="23" t="s">
        <v>74</v>
      </c>
      <c r="B141" s="183">
        <v>2013</v>
      </c>
      <c r="C141" s="115" t="s">
        <v>190</v>
      </c>
      <c r="D141" s="115" t="s">
        <v>191</v>
      </c>
      <c r="E141" s="115" t="s">
        <v>192</v>
      </c>
      <c r="F141" s="115" t="s">
        <v>183</v>
      </c>
    </row>
    <row r="142" ht="13.5">
      <c r="A142" s="107" t="s">
        <v>163</v>
      </c>
    </row>
    <row r="143" spans="1:6" ht="13.5">
      <c r="A143" s="101" t="s">
        <v>76</v>
      </c>
      <c r="B143" s="109">
        <v>3088000</v>
      </c>
      <c r="C143" s="109">
        <v>765000</v>
      </c>
      <c r="D143" s="109">
        <v>782000</v>
      </c>
      <c r="E143" s="109">
        <v>767000</v>
      </c>
      <c r="F143" s="109">
        <v>774000</v>
      </c>
    </row>
    <row r="144" spans="1:6" ht="13.5">
      <c r="A144" s="90" t="s">
        <v>77</v>
      </c>
      <c r="B144" s="114">
        <v>-2323000</v>
      </c>
      <c r="C144" s="114">
        <v>-582000</v>
      </c>
      <c r="D144" s="114">
        <v>-582000</v>
      </c>
      <c r="E144" s="114">
        <v>-590000</v>
      </c>
      <c r="F144" s="114">
        <v>-569000</v>
      </c>
    </row>
    <row r="145" spans="1:6" ht="13.5">
      <c r="A145" s="101" t="s">
        <v>78</v>
      </c>
      <c r="B145" s="109">
        <v>765000</v>
      </c>
      <c r="C145" s="109">
        <v>183000</v>
      </c>
      <c r="D145" s="109">
        <v>200000</v>
      </c>
      <c r="E145" s="109">
        <v>177000</v>
      </c>
      <c r="F145" s="109">
        <v>205000</v>
      </c>
    </row>
    <row r="146" spans="1:6" ht="13.5">
      <c r="A146" s="90" t="s">
        <v>96</v>
      </c>
      <c r="B146" s="114">
        <v>-140000</v>
      </c>
      <c r="C146" s="114">
        <v>-49000</v>
      </c>
      <c r="D146" s="114">
        <v>-29000</v>
      </c>
      <c r="E146" s="114">
        <v>-42000</v>
      </c>
      <c r="F146" s="114">
        <v>-20000</v>
      </c>
    </row>
    <row r="147" spans="1:6" ht="13.5">
      <c r="A147" s="101" t="s">
        <v>79</v>
      </c>
      <c r="B147" s="109">
        <v>625000</v>
      </c>
      <c r="C147" s="109">
        <v>134000</v>
      </c>
      <c r="D147" s="109">
        <v>171000</v>
      </c>
      <c r="E147" s="109">
        <v>135000</v>
      </c>
      <c r="F147" s="109">
        <v>185000</v>
      </c>
    </row>
    <row r="148" spans="1:6" ht="13.5">
      <c r="A148" s="113" t="s">
        <v>90</v>
      </c>
      <c r="B148" s="114">
        <v>16000</v>
      </c>
      <c r="C148" s="114">
        <v>-1000</v>
      </c>
      <c r="D148" s="114">
        <v>4000</v>
      </c>
      <c r="E148" s="114">
        <v>10000</v>
      </c>
      <c r="F148" s="114">
        <v>3000</v>
      </c>
    </row>
    <row r="149" spans="1:6" ht="13.5">
      <c r="A149" s="90" t="s">
        <v>80</v>
      </c>
      <c r="B149" s="114">
        <v>-3000</v>
      </c>
      <c r="C149" s="114">
        <v>0</v>
      </c>
      <c r="D149" s="114">
        <v>-1000</v>
      </c>
      <c r="E149" s="114">
        <v>-3000</v>
      </c>
      <c r="F149" s="114">
        <v>1000</v>
      </c>
    </row>
    <row r="150" spans="1:6" ht="13.5">
      <c r="A150" s="101" t="s">
        <v>81</v>
      </c>
      <c r="B150" s="109">
        <v>638000</v>
      </c>
      <c r="C150" s="109">
        <v>133000</v>
      </c>
      <c r="D150" s="109">
        <v>174000</v>
      </c>
      <c r="E150" s="109">
        <v>142000</v>
      </c>
      <c r="F150" s="109">
        <v>189000</v>
      </c>
    </row>
    <row r="151" spans="1:6" s="10" customFormat="1" ht="6" customHeight="1">
      <c r="A151" s="17"/>
      <c r="B151" s="17"/>
      <c r="C151" s="17"/>
      <c r="D151" s="17"/>
      <c r="E151" s="17"/>
      <c r="F151" s="17"/>
    </row>
    <row r="152" spans="1:6" ht="13.5">
      <c r="A152" s="113" t="s">
        <v>87</v>
      </c>
      <c r="B152" s="106">
        <v>3290890.5530225</v>
      </c>
      <c r="C152" s="106">
        <v>3290890.5530225</v>
      </c>
      <c r="D152" s="106">
        <v>3316755.1887000003</v>
      </c>
      <c r="E152" s="106">
        <v>3335834.0648600003</v>
      </c>
      <c r="F152" s="106">
        <v>3415180.1419399995</v>
      </c>
    </row>
    <row r="153" ht="13.5">
      <c r="A153" s="8"/>
    </row>
    <row r="154" spans="1:6" s="10" customFormat="1" ht="13.5">
      <c r="A154" s="23" t="s">
        <v>74</v>
      </c>
      <c r="B154" s="183">
        <v>2013</v>
      </c>
      <c r="C154" s="115" t="s">
        <v>190</v>
      </c>
      <c r="D154" s="115" t="s">
        <v>191</v>
      </c>
      <c r="E154" s="115" t="s">
        <v>192</v>
      </c>
      <c r="F154" s="115" t="s">
        <v>183</v>
      </c>
    </row>
    <row r="155" ht="13.5">
      <c r="A155" s="107" t="s">
        <v>164</v>
      </c>
    </row>
    <row r="156" spans="1:6" ht="13.5">
      <c r="A156" s="101" t="s">
        <v>76</v>
      </c>
      <c r="B156" s="109">
        <v>2162000</v>
      </c>
      <c r="C156" s="109">
        <v>548000</v>
      </c>
      <c r="D156" s="109">
        <v>533000</v>
      </c>
      <c r="E156" s="109">
        <v>550000</v>
      </c>
      <c r="F156" s="109">
        <v>531000</v>
      </c>
    </row>
    <row r="157" spans="1:6" ht="13.5">
      <c r="A157" s="90" t="s">
        <v>77</v>
      </c>
      <c r="B157" s="114">
        <v>-1249000</v>
      </c>
      <c r="C157" s="114">
        <v>-327000</v>
      </c>
      <c r="D157" s="114">
        <v>-306000</v>
      </c>
      <c r="E157" s="114">
        <v>-310000</v>
      </c>
      <c r="F157" s="114">
        <v>-306000</v>
      </c>
    </row>
    <row r="158" spans="1:6" ht="13.5">
      <c r="A158" s="101" t="s">
        <v>78</v>
      </c>
      <c r="B158" s="109">
        <v>913000</v>
      </c>
      <c r="C158" s="109">
        <v>221000</v>
      </c>
      <c r="D158" s="109">
        <v>227000</v>
      </c>
      <c r="E158" s="109">
        <v>240000</v>
      </c>
      <c r="F158" s="109">
        <v>225000</v>
      </c>
    </row>
    <row r="159" spans="1:6" ht="13.5">
      <c r="A159" s="90" t="s">
        <v>96</v>
      </c>
      <c r="B159" s="114">
        <v>-158000</v>
      </c>
      <c r="C159" s="114">
        <v>-64000</v>
      </c>
      <c r="D159" s="114">
        <v>-35000</v>
      </c>
      <c r="E159" s="114">
        <v>-34000</v>
      </c>
      <c r="F159" s="114">
        <v>-25000</v>
      </c>
    </row>
    <row r="160" spans="1:6" ht="13.5">
      <c r="A160" s="101" t="s">
        <v>79</v>
      </c>
      <c r="B160" s="109">
        <v>755000</v>
      </c>
      <c r="C160" s="109">
        <v>157000</v>
      </c>
      <c r="D160" s="109">
        <v>192000</v>
      </c>
      <c r="E160" s="109">
        <v>206000</v>
      </c>
      <c r="F160" s="109">
        <v>200000</v>
      </c>
    </row>
    <row r="161" spans="1:6" ht="13.5">
      <c r="A161" s="113" t="s">
        <v>90</v>
      </c>
      <c r="B161" s="114">
        <v>35000</v>
      </c>
      <c r="C161" s="114">
        <v>-1000</v>
      </c>
      <c r="D161" s="114">
        <v>8000</v>
      </c>
      <c r="E161" s="114">
        <v>14000</v>
      </c>
      <c r="F161" s="114">
        <v>14000</v>
      </c>
    </row>
    <row r="162" spans="1:6" ht="13.5">
      <c r="A162" s="90" t="s">
        <v>80</v>
      </c>
      <c r="B162" s="114">
        <v>-1000</v>
      </c>
      <c r="C162" s="114">
        <v>-2000</v>
      </c>
      <c r="D162" s="114">
        <v>0</v>
      </c>
      <c r="E162" s="114">
        <v>1000</v>
      </c>
      <c r="F162" s="114">
        <v>0</v>
      </c>
    </row>
    <row r="163" spans="1:6" ht="13.5">
      <c r="A163" s="101" t="s">
        <v>81</v>
      </c>
      <c r="B163" s="109">
        <v>789000</v>
      </c>
      <c r="C163" s="109">
        <v>154000</v>
      </c>
      <c r="D163" s="109">
        <v>200000</v>
      </c>
      <c r="E163" s="109">
        <v>221000</v>
      </c>
      <c r="F163" s="109">
        <v>214000</v>
      </c>
    </row>
    <row r="164" spans="1:6" ht="13.5">
      <c r="A164" s="113" t="s">
        <v>86</v>
      </c>
      <c r="B164" s="105">
        <v>-4000</v>
      </c>
      <c r="C164" s="105">
        <v>0</v>
      </c>
      <c r="D164" s="105">
        <v>-2000</v>
      </c>
      <c r="E164" s="105">
        <v>-1000</v>
      </c>
      <c r="F164" s="105">
        <v>-1000</v>
      </c>
    </row>
    <row r="165" spans="1:6" ht="13.5">
      <c r="A165" s="101" t="s">
        <v>165</v>
      </c>
      <c r="B165" s="109">
        <v>785000</v>
      </c>
      <c r="C165" s="109">
        <v>154000</v>
      </c>
      <c r="D165" s="109">
        <v>198000</v>
      </c>
      <c r="E165" s="109">
        <v>220000</v>
      </c>
      <c r="F165" s="109">
        <v>213000</v>
      </c>
    </row>
    <row r="166" spans="1:6" s="10" customFormat="1" ht="6" customHeight="1">
      <c r="A166" s="17"/>
      <c r="B166" s="17"/>
      <c r="C166" s="17"/>
      <c r="D166" s="17"/>
      <c r="E166" s="17"/>
      <c r="F166" s="17"/>
    </row>
    <row r="167" spans="1:6" ht="13.5">
      <c r="A167" s="113" t="s">
        <v>87</v>
      </c>
      <c r="B167" s="106">
        <v>2819290.113965549</v>
      </c>
      <c r="C167" s="106">
        <v>2819290.113965549</v>
      </c>
      <c r="D167" s="106">
        <v>2838066.352181233</v>
      </c>
      <c r="E167" s="106">
        <v>2855232.1643521865</v>
      </c>
      <c r="F167" s="106">
        <v>2854082.1476899483</v>
      </c>
    </row>
    <row r="168" ht="13.5">
      <c r="A168" s="8"/>
    </row>
    <row r="169" spans="1:6" s="10" customFormat="1" ht="13.5">
      <c r="A169" s="23" t="s">
        <v>74</v>
      </c>
      <c r="B169" s="183">
        <v>2013</v>
      </c>
      <c r="C169" s="115" t="s">
        <v>190</v>
      </c>
      <c r="D169" s="115" t="s">
        <v>191</v>
      </c>
      <c r="E169" s="115" t="s">
        <v>192</v>
      </c>
      <c r="F169" s="115" t="s">
        <v>183</v>
      </c>
    </row>
    <row r="170" ht="13.5">
      <c r="A170" s="107" t="s">
        <v>166</v>
      </c>
    </row>
    <row r="171" spans="1:6" ht="13.5">
      <c r="A171" s="101" t="s">
        <v>76</v>
      </c>
      <c r="B171" s="109">
        <v>2151000</v>
      </c>
      <c r="C171" s="109">
        <v>545000</v>
      </c>
      <c r="D171" s="109">
        <v>530000</v>
      </c>
      <c r="E171" s="109">
        <v>548000</v>
      </c>
      <c r="F171" s="109">
        <v>528000</v>
      </c>
    </row>
    <row r="172" spans="1:6" ht="13.5">
      <c r="A172" s="90" t="s">
        <v>77</v>
      </c>
      <c r="B172" s="114">
        <v>-1242000</v>
      </c>
      <c r="C172" s="114">
        <v>-324000</v>
      </c>
      <c r="D172" s="114">
        <v>-305000</v>
      </c>
      <c r="E172" s="114">
        <v>-309000</v>
      </c>
      <c r="F172" s="114">
        <v>-304000</v>
      </c>
    </row>
    <row r="173" spans="1:6" ht="13.5">
      <c r="A173" s="101" t="s">
        <v>78</v>
      </c>
      <c r="B173" s="109">
        <v>909000</v>
      </c>
      <c r="C173" s="109">
        <v>221000</v>
      </c>
      <c r="D173" s="109">
        <v>225000</v>
      </c>
      <c r="E173" s="109">
        <v>239000</v>
      </c>
      <c r="F173" s="109">
        <v>224000</v>
      </c>
    </row>
    <row r="174" spans="1:6" ht="13.5">
      <c r="A174" s="90" t="s">
        <v>96</v>
      </c>
      <c r="B174" s="114">
        <v>-158000</v>
      </c>
      <c r="C174" s="114">
        <v>-64000</v>
      </c>
      <c r="D174" s="114">
        <v>-35000</v>
      </c>
      <c r="E174" s="114">
        <v>-34000</v>
      </c>
      <c r="F174" s="114">
        <v>-25000</v>
      </c>
    </row>
    <row r="175" spans="1:6" ht="13.5">
      <c r="A175" s="101" t="s">
        <v>79</v>
      </c>
      <c r="B175" s="109">
        <v>751000</v>
      </c>
      <c r="C175" s="109">
        <v>157000</v>
      </c>
      <c r="D175" s="109">
        <v>190000</v>
      </c>
      <c r="E175" s="109">
        <v>205000</v>
      </c>
      <c r="F175" s="109">
        <v>199000</v>
      </c>
    </row>
    <row r="176" spans="1:6" ht="13.5">
      <c r="A176" s="113" t="s">
        <v>90</v>
      </c>
      <c r="B176" s="114">
        <v>35000</v>
      </c>
      <c r="C176" s="114">
        <v>-1000</v>
      </c>
      <c r="D176" s="114">
        <v>8000</v>
      </c>
      <c r="E176" s="114">
        <v>14000</v>
      </c>
      <c r="F176" s="114">
        <v>14000</v>
      </c>
    </row>
    <row r="177" spans="1:6" ht="13.5">
      <c r="A177" s="90" t="s">
        <v>80</v>
      </c>
      <c r="B177" s="114">
        <v>-1000</v>
      </c>
      <c r="C177" s="114">
        <v>-2000</v>
      </c>
      <c r="D177" s="114">
        <v>0</v>
      </c>
      <c r="E177" s="114">
        <v>1000</v>
      </c>
      <c r="F177" s="114">
        <v>0</v>
      </c>
    </row>
    <row r="178" spans="1:6" ht="13.5">
      <c r="A178" s="101" t="s">
        <v>81</v>
      </c>
      <c r="B178" s="109">
        <v>785000</v>
      </c>
      <c r="C178" s="109">
        <v>154000</v>
      </c>
      <c r="D178" s="109">
        <v>198000</v>
      </c>
      <c r="E178" s="109">
        <v>220000</v>
      </c>
      <c r="F178" s="109">
        <v>213000</v>
      </c>
    </row>
    <row r="179" spans="1:6" s="10" customFormat="1" ht="6" customHeight="1">
      <c r="A179" s="17"/>
      <c r="B179" s="17"/>
      <c r="C179" s="17"/>
      <c r="D179" s="17"/>
      <c r="E179" s="17"/>
      <c r="F179" s="17"/>
    </row>
    <row r="180" spans="1:6" ht="13.5">
      <c r="A180" s="113" t="s">
        <v>87</v>
      </c>
      <c r="B180" s="106">
        <v>2819290.113965549</v>
      </c>
      <c r="C180" s="106">
        <v>2819290.113965549</v>
      </c>
      <c r="D180" s="106">
        <v>2838066.352181233</v>
      </c>
      <c r="E180" s="106">
        <v>2855232.1643521865</v>
      </c>
      <c r="F180" s="106">
        <v>2854082.1476899483</v>
      </c>
    </row>
    <row r="181" ht="13.5">
      <c r="A181" s="8"/>
    </row>
    <row r="182" spans="1:6" s="12" customFormat="1" ht="13.5">
      <c r="A182" s="23" t="s">
        <v>74</v>
      </c>
      <c r="B182" s="183">
        <v>2013</v>
      </c>
      <c r="C182" s="115" t="s">
        <v>190</v>
      </c>
      <c r="D182" s="115" t="s">
        <v>191</v>
      </c>
      <c r="E182" s="115" t="s">
        <v>192</v>
      </c>
      <c r="F182" s="115" t="s">
        <v>183</v>
      </c>
    </row>
    <row r="183" spans="1:6" ht="13.5">
      <c r="A183" s="101" t="s">
        <v>66</v>
      </c>
      <c r="B183" s="16"/>
      <c r="C183" s="16"/>
      <c r="D183" s="16"/>
      <c r="E183" s="16"/>
      <c r="F183" s="16"/>
    </row>
    <row r="184" spans="1:6" ht="13.5">
      <c r="A184" s="101" t="s">
        <v>76</v>
      </c>
      <c r="B184" s="109">
        <v>3693000</v>
      </c>
      <c r="C184" s="109">
        <v>911000</v>
      </c>
      <c r="D184" s="109">
        <v>912000</v>
      </c>
      <c r="E184" s="109">
        <v>941000</v>
      </c>
      <c r="F184" s="109">
        <v>929000</v>
      </c>
    </row>
    <row r="185" spans="1:6" ht="13.5">
      <c r="A185" s="90" t="s">
        <v>77</v>
      </c>
      <c r="B185" s="114">
        <v>-1741000</v>
      </c>
      <c r="C185" s="114">
        <v>-446000</v>
      </c>
      <c r="D185" s="114">
        <v>-413000</v>
      </c>
      <c r="E185" s="114">
        <v>-446000</v>
      </c>
      <c r="F185" s="114">
        <v>-436000</v>
      </c>
    </row>
    <row r="186" spans="1:6" ht="13.5">
      <c r="A186" s="101" t="s">
        <v>78</v>
      </c>
      <c r="B186" s="109">
        <v>1952000</v>
      </c>
      <c r="C186" s="109">
        <v>465000</v>
      </c>
      <c r="D186" s="109">
        <v>499000</v>
      </c>
      <c r="E186" s="109">
        <v>495000</v>
      </c>
      <c r="F186" s="109">
        <v>493000</v>
      </c>
    </row>
    <row r="187" spans="1:6" ht="13.5">
      <c r="A187" s="90" t="s">
        <v>96</v>
      </c>
      <c r="B187" s="114">
        <v>-1098000</v>
      </c>
      <c r="C187" s="114">
        <v>-268000</v>
      </c>
      <c r="D187" s="114">
        <v>-254000</v>
      </c>
      <c r="E187" s="114">
        <v>-293000</v>
      </c>
      <c r="F187" s="114">
        <v>-283000</v>
      </c>
    </row>
    <row r="188" spans="1:6" ht="13.5">
      <c r="A188" s="101" t="s">
        <v>79</v>
      </c>
      <c r="B188" s="109">
        <v>854000</v>
      </c>
      <c r="C188" s="109">
        <v>197000</v>
      </c>
      <c r="D188" s="109">
        <v>245000</v>
      </c>
      <c r="E188" s="109">
        <v>202000</v>
      </c>
      <c r="F188" s="109">
        <v>210000</v>
      </c>
    </row>
    <row r="189" spans="1:6" ht="13.5">
      <c r="A189" s="113" t="s">
        <v>90</v>
      </c>
      <c r="B189" s="114">
        <v>63000</v>
      </c>
      <c r="C189" s="114">
        <v>9000</v>
      </c>
      <c r="D189" s="114">
        <v>19000</v>
      </c>
      <c r="E189" s="114">
        <v>17000</v>
      </c>
      <c r="F189" s="114">
        <v>18000</v>
      </c>
    </row>
    <row r="190" spans="1:6" ht="13.5">
      <c r="A190" s="90" t="s">
        <v>80</v>
      </c>
      <c r="B190" s="114">
        <v>-8000</v>
      </c>
      <c r="C190" s="114">
        <v>-11000</v>
      </c>
      <c r="D190" s="114">
        <v>-1000</v>
      </c>
      <c r="E190" s="114">
        <v>3000</v>
      </c>
      <c r="F190" s="114">
        <v>1000</v>
      </c>
    </row>
    <row r="191" spans="1:6" ht="13.5">
      <c r="A191" s="101" t="s">
        <v>81</v>
      </c>
      <c r="B191" s="109">
        <v>909000</v>
      </c>
      <c r="C191" s="109">
        <v>195000</v>
      </c>
      <c r="D191" s="109">
        <v>263000</v>
      </c>
      <c r="E191" s="109">
        <v>222000</v>
      </c>
      <c r="F191" s="109">
        <v>229000</v>
      </c>
    </row>
    <row r="192" spans="1:6" s="10" customFormat="1" ht="6" customHeight="1">
      <c r="A192" s="17"/>
      <c r="B192" s="17"/>
      <c r="C192" s="17"/>
      <c r="D192" s="17"/>
      <c r="E192" s="17"/>
      <c r="F192" s="17"/>
    </row>
    <row r="193" spans="1:6" ht="13.5">
      <c r="A193" s="113" t="s">
        <v>87</v>
      </c>
      <c r="B193" s="182">
        <v>3183057.747490335</v>
      </c>
      <c r="C193" s="182">
        <v>3183057.747490335</v>
      </c>
      <c r="D193" s="182">
        <v>3188604.3578605936</v>
      </c>
      <c r="E193" s="182">
        <v>3171682.8915922605</v>
      </c>
      <c r="F193" s="182">
        <v>3172637.9596072603</v>
      </c>
    </row>
    <row r="194" ht="13.5">
      <c r="A194" s="8"/>
    </row>
    <row r="195" spans="1:6" s="10" customFormat="1" ht="13.5">
      <c r="A195" s="23" t="s">
        <v>74</v>
      </c>
      <c r="B195" s="183">
        <v>2013</v>
      </c>
      <c r="C195" s="115" t="s">
        <v>190</v>
      </c>
      <c r="D195" s="115" t="s">
        <v>191</v>
      </c>
      <c r="E195" s="115" t="s">
        <v>192</v>
      </c>
      <c r="F195" s="115" t="s">
        <v>183</v>
      </c>
    </row>
    <row r="196" ht="13.5">
      <c r="A196" s="107" t="s">
        <v>220</v>
      </c>
    </row>
    <row r="197" spans="1:6" ht="13.5">
      <c r="A197" s="101" t="s">
        <v>76</v>
      </c>
      <c r="B197" s="109">
        <v>2086000</v>
      </c>
      <c r="C197" s="109">
        <v>476000</v>
      </c>
      <c r="D197" s="109">
        <v>476000</v>
      </c>
      <c r="E197" s="109">
        <v>572000</v>
      </c>
      <c r="F197" s="109">
        <v>562000</v>
      </c>
    </row>
    <row r="198" spans="1:6" ht="13.5">
      <c r="A198" s="90" t="s">
        <v>77</v>
      </c>
      <c r="B198" s="114">
        <v>-1479000</v>
      </c>
      <c r="C198" s="114">
        <v>-364000</v>
      </c>
      <c r="D198" s="114">
        <v>-359000</v>
      </c>
      <c r="E198" s="114">
        <v>-381000</v>
      </c>
      <c r="F198" s="114">
        <v>-375000</v>
      </c>
    </row>
    <row r="199" spans="1:6" ht="13.5">
      <c r="A199" s="101" t="s">
        <v>78</v>
      </c>
      <c r="B199" s="109">
        <v>607000</v>
      </c>
      <c r="C199" s="109">
        <v>112000</v>
      </c>
      <c r="D199" s="109">
        <v>117000</v>
      </c>
      <c r="E199" s="109">
        <v>191000</v>
      </c>
      <c r="F199" s="109">
        <v>187000</v>
      </c>
    </row>
    <row r="200" spans="1:6" ht="13.5">
      <c r="A200" s="90" t="s">
        <v>96</v>
      </c>
      <c r="B200" s="114">
        <v>-272000</v>
      </c>
      <c r="C200" s="114">
        <v>-64000</v>
      </c>
      <c r="D200" s="114">
        <v>-59000</v>
      </c>
      <c r="E200" s="114">
        <v>-62000</v>
      </c>
      <c r="F200" s="114">
        <v>-87000</v>
      </c>
    </row>
    <row r="201" spans="1:6" ht="13.5">
      <c r="A201" s="101" t="s">
        <v>79</v>
      </c>
      <c r="B201" s="109">
        <v>335000</v>
      </c>
      <c r="C201" s="109">
        <v>48000</v>
      </c>
      <c r="D201" s="109">
        <v>58000</v>
      </c>
      <c r="E201" s="109">
        <v>129000</v>
      </c>
      <c r="F201" s="109">
        <v>100000</v>
      </c>
    </row>
    <row r="202" spans="1:6" ht="13.5">
      <c r="A202" s="113" t="s">
        <v>90</v>
      </c>
      <c r="B202" s="114">
        <v>89000</v>
      </c>
      <c r="C202" s="114">
        <v>21000</v>
      </c>
      <c r="D202" s="114">
        <v>24000</v>
      </c>
      <c r="E202" s="114">
        <v>25000</v>
      </c>
      <c r="F202" s="114">
        <v>19000</v>
      </c>
    </row>
    <row r="203" spans="1:6" ht="13.5">
      <c r="A203" s="90" t="s">
        <v>80</v>
      </c>
      <c r="B203" s="114">
        <v>110000</v>
      </c>
      <c r="C203" s="114">
        <v>1000</v>
      </c>
      <c r="D203" s="114">
        <v>0</v>
      </c>
      <c r="E203" s="114">
        <v>110000</v>
      </c>
      <c r="F203" s="114">
        <v>-1000</v>
      </c>
    </row>
    <row r="204" spans="1:6" ht="13.5">
      <c r="A204" s="101" t="s">
        <v>81</v>
      </c>
      <c r="B204" s="109">
        <v>534000</v>
      </c>
      <c r="C204" s="109">
        <v>70000</v>
      </c>
      <c r="D204" s="109">
        <v>82000</v>
      </c>
      <c r="E204" s="109">
        <v>264000</v>
      </c>
      <c r="F204" s="109">
        <v>118000</v>
      </c>
    </row>
    <row r="205" spans="1:6" ht="13.5">
      <c r="A205" s="113" t="s">
        <v>86</v>
      </c>
      <c r="B205" s="105">
        <v>0</v>
      </c>
      <c r="C205" s="105">
        <v>1000</v>
      </c>
      <c r="D205" s="105">
        <v>0</v>
      </c>
      <c r="E205" s="105">
        <v>1000</v>
      </c>
      <c r="F205" s="105">
        <v>-2000</v>
      </c>
    </row>
    <row r="206" spans="1:6" ht="13.5">
      <c r="A206" s="101" t="s">
        <v>206</v>
      </c>
      <c r="B206" s="109">
        <v>534000</v>
      </c>
      <c r="C206" s="109">
        <v>71000</v>
      </c>
      <c r="D206" s="109">
        <v>82000</v>
      </c>
      <c r="E206" s="109">
        <v>265000</v>
      </c>
      <c r="F206" s="109">
        <v>116000</v>
      </c>
    </row>
    <row r="207" spans="1:6" s="10" customFormat="1" ht="6" customHeight="1">
      <c r="A207" s="17"/>
      <c r="B207" s="17"/>
      <c r="C207" s="17"/>
      <c r="D207" s="17"/>
      <c r="E207" s="17"/>
      <c r="F207" s="17"/>
    </row>
    <row r="208" spans="1:6" ht="13.5">
      <c r="A208" s="113" t="s">
        <v>87</v>
      </c>
      <c r="B208" s="106">
        <v>3678036.5303164236</v>
      </c>
      <c r="C208" s="106">
        <v>3678036.5303164236</v>
      </c>
      <c r="D208" s="106">
        <v>3725535.021858724</v>
      </c>
      <c r="E208" s="106">
        <v>3756550.798847244</v>
      </c>
      <c r="F208" s="106">
        <v>3638205.0200941525</v>
      </c>
    </row>
    <row r="209" ht="13.5">
      <c r="A209" s="8"/>
    </row>
    <row r="210" spans="1:6" s="21" customFormat="1" ht="13.5">
      <c r="A210" s="23" t="s">
        <v>74</v>
      </c>
      <c r="B210" s="183">
        <v>2013</v>
      </c>
      <c r="C210" s="115" t="s">
        <v>190</v>
      </c>
      <c r="D210" s="115" t="s">
        <v>191</v>
      </c>
      <c r="E210" s="115" t="s">
        <v>192</v>
      </c>
      <c r="F210" s="115" t="s">
        <v>183</v>
      </c>
    </row>
    <row r="211" ht="13.5">
      <c r="A211" s="107" t="s">
        <v>208</v>
      </c>
    </row>
    <row r="212" spans="1:6" ht="13.5">
      <c r="A212" s="101" t="s">
        <v>76</v>
      </c>
      <c r="B212" s="109">
        <v>2080000</v>
      </c>
      <c r="C212" s="109">
        <v>475000</v>
      </c>
      <c r="D212" s="109">
        <v>475000</v>
      </c>
      <c r="E212" s="109">
        <v>571000</v>
      </c>
      <c r="F212" s="109">
        <v>559000</v>
      </c>
    </row>
    <row r="213" spans="1:6" ht="13.5">
      <c r="A213" s="90" t="s">
        <v>77</v>
      </c>
      <c r="B213" s="114">
        <v>-1473000</v>
      </c>
      <c r="C213" s="114">
        <v>-362000</v>
      </c>
      <c r="D213" s="114">
        <v>-358000</v>
      </c>
      <c r="E213" s="114">
        <v>-379000</v>
      </c>
      <c r="F213" s="114">
        <v>-374000</v>
      </c>
    </row>
    <row r="214" spans="1:6" ht="13.5">
      <c r="A214" s="101" t="s">
        <v>78</v>
      </c>
      <c r="B214" s="109">
        <v>607000</v>
      </c>
      <c r="C214" s="109">
        <v>113000</v>
      </c>
      <c r="D214" s="109">
        <v>117000</v>
      </c>
      <c r="E214" s="109">
        <v>192000</v>
      </c>
      <c r="F214" s="109">
        <v>185000</v>
      </c>
    </row>
    <row r="215" spans="1:6" ht="13.5">
      <c r="A215" s="90" t="s">
        <v>96</v>
      </c>
      <c r="B215" s="114">
        <v>-272000</v>
      </c>
      <c r="C215" s="114">
        <v>-64000</v>
      </c>
      <c r="D215" s="114">
        <v>-59000</v>
      </c>
      <c r="E215" s="114">
        <v>-62000</v>
      </c>
      <c r="F215" s="114">
        <v>-87000</v>
      </c>
    </row>
    <row r="216" spans="1:6" ht="13.5">
      <c r="A216" s="101" t="s">
        <v>79</v>
      </c>
      <c r="B216" s="109">
        <v>335000</v>
      </c>
      <c r="C216" s="109">
        <v>49000</v>
      </c>
      <c r="D216" s="109">
        <v>58000</v>
      </c>
      <c r="E216" s="109">
        <v>130000</v>
      </c>
      <c r="F216" s="109">
        <v>98000</v>
      </c>
    </row>
    <row r="217" spans="1:6" ht="13.5">
      <c r="A217" s="113" t="s">
        <v>90</v>
      </c>
      <c r="B217" s="114">
        <v>89000</v>
      </c>
      <c r="C217" s="114">
        <v>21000</v>
      </c>
      <c r="D217" s="114">
        <v>24000</v>
      </c>
      <c r="E217" s="114">
        <v>25000</v>
      </c>
      <c r="F217" s="114">
        <v>19000</v>
      </c>
    </row>
    <row r="218" spans="1:6" ht="13.5">
      <c r="A218" s="90" t="s">
        <v>80</v>
      </c>
      <c r="B218" s="114">
        <v>110000</v>
      </c>
      <c r="C218" s="114">
        <v>1000</v>
      </c>
      <c r="D218" s="114">
        <v>0</v>
      </c>
      <c r="E218" s="114">
        <v>110000</v>
      </c>
      <c r="F218" s="114">
        <v>-1000</v>
      </c>
    </row>
    <row r="219" spans="1:6" ht="13.5">
      <c r="A219" s="101" t="s">
        <v>81</v>
      </c>
      <c r="B219" s="109">
        <v>534000</v>
      </c>
      <c r="C219" s="109">
        <v>71000</v>
      </c>
      <c r="D219" s="109">
        <v>82000</v>
      </c>
      <c r="E219" s="109">
        <v>265000</v>
      </c>
      <c r="F219" s="109">
        <v>116000</v>
      </c>
    </row>
    <row r="220" spans="1:6" s="10" customFormat="1" ht="6" customHeight="1">
      <c r="A220" s="17"/>
      <c r="B220" s="17"/>
      <c r="C220" s="17"/>
      <c r="D220" s="17"/>
      <c r="E220" s="17"/>
      <c r="F220" s="17"/>
    </row>
    <row r="221" spans="1:6" ht="13.5">
      <c r="A221" s="113" t="s">
        <v>87</v>
      </c>
      <c r="B221" s="106">
        <v>3678036.5303164236</v>
      </c>
      <c r="C221" s="106">
        <v>3678036.5303164236</v>
      </c>
      <c r="D221" s="106">
        <v>3725535.021858724</v>
      </c>
      <c r="E221" s="106">
        <v>3756550.798847244</v>
      </c>
      <c r="F221" s="106">
        <v>3638205.0200941525</v>
      </c>
    </row>
    <row r="222" ht="13.5">
      <c r="A222" s="8"/>
    </row>
    <row r="223" spans="1:6" s="10" customFormat="1" ht="13.5">
      <c r="A223" s="23" t="s">
        <v>74</v>
      </c>
      <c r="B223" s="183">
        <v>2013</v>
      </c>
      <c r="C223" s="115" t="s">
        <v>190</v>
      </c>
      <c r="D223" s="115" t="s">
        <v>191</v>
      </c>
      <c r="E223" s="115" t="s">
        <v>192</v>
      </c>
      <c r="F223" s="115" t="s">
        <v>183</v>
      </c>
    </row>
    <row r="224" ht="13.5">
      <c r="A224" s="107" t="s">
        <v>221</v>
      </c>
    </row>
    <row r="225" spans="1:6" ht="13.5">
      <c r="A225" s="101" t="s">
        <v>76</v>
      </c>
      <c r="B225" s="109">
        <v>2204000</v>
      </c>
      <c r="C225" s="109">
        <v>532000</v>
      </c>
      <c r="D225" s="109">
        <v>556000</v>
      </c>
      <c r="E225" s="109">
        <v>557000</v>
      </c>
      <c r="F225" s="109">
        <v>559000</v>
      </c>
    </row>
    <row r="226" spans="1:6" ht="13.5">
      <c r="A226" s="90" t="s">
        <v>77</v>
      </c>
      <c r="B226" s="114">
        <v>-1386000</v>
      </c>
      <c r="C226" s="114">
        <v>-345000</v>
      </c>
      <c r="D226" s="114">
        <v>-349000</v>
      </c>
      <c r="E226" s="114">
        <v>-346000</v>
      </c>
      <c r="F226" s="114">
        <v>-346000</v>
      </c>
    </row>
    <row r="227" spans="1:6" ht="13.5">
      <c r="A227" s="101" t="s">
        <v>78</v>
      </c>
      <c r="B227" s="109">
        <v>818000</v>
      </c>
      <c r="C227" s="109">
        <v>187000</v>
      </c>
      <c r="D227" s="109">
        <v>207000</v>
      </c>
      <c r="E227" s="109">
        <v>211000</v>
      </c>
      <c r="F227" s="109">
        <v>213000</v>
      </c>
    </row>
    <row r="228" spans="1:6" ht="13.5">
      <c r="A228" s="90" t="s">
        <v>96</v>
      </c>
      <c r="B228" s="114">
        <v>-54000</v>
      </c>
      <c r="C228" s="114">
        <v>-16000</v>
      </c>
      <c r="D228" s="114">
        <v>0</v>
      </c>
      <c r="E228" s="114">
        <v>-12000</v>
      </c>
      <c r="F228" s="114">
        <v>-26000</v>
      </c>
    </row>
    <row r="229" spans="1:6" ht="13.5">
      <c r="A229" s="101" t="s">
        <v>79</v>
      </c>
      <c r="B229" s="109">
        <v>764000</v>
      </c>
      <c r="C229" s="109">
        <v>171000</v>
      </c>
      <c r="D229" s="109">
        <v>207000</v>
      </c>
      <c r="E229" s="109">
        <v>199000</v>
      </c>
      <c r="F229" s="109">
        <v>187000</v>
      </c>
    </row>
    <row r="230" spans="1:6" ht="13.5">
      <c r="A230" s="113" t="s">
        <v>90</v>
      </c>
      <c r="B230" s="114">
        <v>0</v>
      </c>
      <c r="C230" s="114">
        <v>0</v>
      </c>
      <c r="D230" s="114">
        <v>0</v>
      </c>
      <c r="E230" s="114">
        <v>0</v>
      </c>
      <c r="F230" s="114">
        <v>0</v>
      </c>
    </row>
    <row r="231" spans="1:6" ht="13.5">
      <c r="A231" s="90" t="s">
        <v>80</v>
      </c>
      <c r="B231" s="114">
        <v>6000</v>
      </c>
      <c r="C231" s="114">
        <v>1000</v>
      </c>
      <c r="D231" s="114">
        <v>1000</v>
      </c>
      <c r="E231" s="114">
        <v>1000</v>
      </c>
      <c r="F231" s="114">
        <v>3000</v>
      </c>
    </row>
    <row r="232" spans="1:6" ht="13.5">
      <c r="A232" s="101" t="s">
        <v>81</v>
      </c>
      <c r="B232" s="109">
        <v>770000</v>
      </c>
      <c r="C232" s="109">
        <v>172000</v>
      </c>
      <c r="D232" s="109">
        <v>208000</v>
      </c>
      <c r="E232" s="109">
        <v>200000</v>
      </c>
      <c r="F232" s="109">
        <v>190000</v>
      </c>
    </row>
    <row r="233" spans="1:6" ht="13.5">
      <c r="A233" s="113" t="s">
        <v>86</v>
      </c>
      <c r="B233" s="105">
        <v>-3000</v>
      </c>
      <c r="C233" s="105">
        <v>-2000</v>
      </c>
      <c r="D233" s="105">
        <v>0</v>
      </c>
      <c r="E233" s="105">
        <v>-1000</v>
      </c>
      <c r="F233" s="105">
        <v>0</v>
      </c>
    </row>
    <row r="234" spans="1:6" ht="13.5">
      <c r="A234" s="101" t="s">
        <v>211</v>
      </c>
      <c r="B234" s="109">
        <v>767000</v>
      </c>
      <c r="C234" s="109">
        <v>170000</v>
      </c>
      <c r="D234" s="109">
        <v>208000</v>
      </c>
      <c r="E234" s="109">
        <v>199000</v>
      </c>
      <c r="F234" s="109">
        <v>190000</v>
      </c>
    </row>
    <row r="235" spans="1:6" s="10" customFormat="1" ht="6" customHeight="1">
      <c r="A235" s="17"/>
      <c r="B235" s="17"/>
      <c r="C235" s="17"/>
      <c r="D235" s="17"/>
      <c r="E235" s="17"/>
      <c r="F235" s="17"/>
    </row>
    <row r="236" spans="1:6" ht="13.5">
      <c r="A236" s="113" t="s">
        <v>87</v>
      </c>
      <c r="B236" s="106">
        <v>4202380.045688868</v>
      </c>
      <c r="C236" s="106">
        <v>4202380.045688868</v>
      </c>
      <c r="D236" s="106">
        <v>4207592.691237175</v>
      </c>
      <c r="E236" s="106">
        <v>4190842.195325501</v>
      </c>
      <c r="F236" s="106">
        <v>4144282.113959999</v>
      </c>
    </row>
    <row r="237" ht="13.5">
      <c r="A237" s="8"/>
    </row>
    <row r="238" spans="1:6" s="12" customFormat="1" ht="13.5">
      <c r="A238" s="23" t="s">
        <v>74</v>
      </c>
      <c r="B238" s="183">
        <v>2013</v>
      </c>
      <c r="C238" s="115" t="s">
        <v>190</v>
      </c>
      <c r="D238" s="115" t="s">
        <v>191</v>
      </c>
      <c r="E238" s="115" t="s">
        <v>192</v>
      </c>
      <c r="F238" s="115" t="s">
        <v>183</v>
      </c>
    </row>
    <row r="239" ht="13.5">
      <c r="A239" s="101" t="s">
        <v>222</v>
      </c>
    </row>
    <row r="240" spans="1:6" ht="13.5">
      <c r="A240" s="101" t="s">
        <v>76</v>
      </c>
      <c r="B240" s="109">
        <v>2184000</v>
      </c>
      <c r="C240" s="109">
        <v>526000</v>
      </c>
      <c r="D240" s="109">
        <v>551000</v>
      </c>
      <c r="E240" s="109">
        <v>552000</v>
      </c>
      <c r="F240" s="109">
        <v>555000</v>
      </c>
    </row>
    <row r="241" spans="1:6" ht="13.5">
      <c r="A241" s="90" t="s">
        <v>77</v>
      </c>
      <c r="B241" s="114">
        <v>-1369000</v>
      </c>
      <c r="C241" s="114">
        <v>-341000</v>
      </c>
      <c r="D241" s="114">
        <v>-344000</v>
      </c>
      <c r="E241" s="114">
        <v>-342000</v>
      </c>
      <c r="F241" s="114">
        <v>-342000</v>
      </c>
    </row>
    <row r="242" spans="1:6" ht="13.5">
      <c r="A242" s="101" t="s">
        <v>78</v>
      </c>
      <c r="B242" s="109">
        <v>815000</v>
      </c>
      <c r="C242" s="109">
        <v>185000</v>
      </c>
      <c r="D242" s="109">
        <v>207000</v>
      </c>
      <c r="E242" s="109">
        <v>210000</v>
      </c>
      <c r="F242" s="109">
        <v>213000</v>
      </c>
    </row>
    <row r="243" spans="1:6" ht="13.5">
      <c r="A243" s="90" t="s">
        <v>96</v>
      </c>
      <c r="B243" s="114">
        <v>-54000</v>
      </c>
      <c r="C243" s="114">
        <v>-16000</v>
      </c>
      <c r="D243" s="114">
        <v>0</v>
      </c>
      <c r="E243" s="114">
        <v>-12000</v>
      </c>
      <c r="F243" s="114">
        <v>-26000</v>
      </c>
    </row>
    <row r="244" spans="1:6" ht="13.5">
      <c r="A244" s="101" t="s">
        <v>79</v>
      </c>
      <c r="B244" s="109">
        <v>761000</v>
      </c>
      <c r="C244" s="109">
        <v>169000</v>
      </c>
      <c r="D244" s="109">
        <v>207000</v>
      </c>
      <c r="E244" s="109">
        <v>198000</v>
      </c>
      <c r="F244" s="109">
        <v>187000</v>
      </c>
    </row>
    <row r="245" spans="1:6" ht="13.5">
      <c r="A245" s="113" t="s">
        <v>85</v>
      </c>
      <c r="B245" s="114">
        <v>6000</v>
      </c>
      <c r="C245" s="114">
        <v>1000</v>
      </c>
      <c r="D245" s="114">
        <v>1000</v>
      </c>
      <c r="E245" s="114">
        <v>1000</v>
      </c>
      <c r="F245" s="114">
        <v>3000</v>
      </c>
    </row>
    <row r="246" spans="1:6" ht="13.5">
      <c r="A246" s="101" t="s">
        <v>81</v>
      </c>
      <c r="B246" s="109">
        <v>767000</v>
      </c>
      <c r="C246" s="109">
        <v>170000</v>
      </c>
      <c r="D246" s="109">
        <v>208000</v>
      </c>
      <c r="E246" s="109">
        <v>199000</v>
      </c>
      <c r="F246" s="109">
        <v>190000</v>
      </c>
    </row>
    <row r="247" spans="1:6" s="10" customFormat="1" ht="6" customHeight="1">
      <c r="A247" s="17"/>
      <c r="B247" s="17"/>
      <c r="C247" s="17"/>
      <c r="D247" s="17"/>
      <c r="E247" s="17"/>
      <c r="F247" s="17"/>
    </row>
    <row r="248" spans="1:6" ht="13.5">
      <c r="A248" s="113" t="s">
        <v>87</v>
      </c>
      <c r="B248" s="106">
        <v>4202380.045688868</v>
      </c>
      <c r="C248" s="106">
        <v>4202380.045688868</v>
      </c>
      <c r="D248" s="106">
        <v>4207592.691237175</v>
      </c>
      <c r="E248" s="106">
        <v>4190842.195325501</v>
      </c>
      <c r="F248" s="106">
        <v>4144282.113959999</v>
      </c>
    </row>
    <row r="249" ht="13.5">
      <c r="A249" s="8"/>
    </row>
    <row r="250" spans="1:6" ht="13.5">
      <c r="A250" s="23" t="s">
        <v>74</v>
      </c>
      <c r="B250" s="183">
        <v>2013</v>
      </c>
      <c r="C250" s="115" t="s">
        <v>190</v>
      </c>
      <c r="D250" s="115" t="s">
        <v>191</v>
      </c>
      <c r="E250" s="115" t="s">
        <v>192</v>
      </c>
      <c r="F250" s="115" t="s">
        <v>183</v>
      </c>
    </row>
    <row r="251" ht="13.5">
      <c r="A251" s="101" t="s">
        <v>67</v>
      </c>
    </row>
    <row r="252" spans="1:6" ht="13.5">
      <c r="A252" s="101" t="s">
        <v>76</v>
      </c>
      <c r="B252" s="109">
        <v>6325000</v>
      </c>
      <c r="C252" s="109">
        <v>1635000</v>
      </c>
      <c r="D252" s="109">
        <v>1539000</v>
      </c>
      <c r="E252" s="109">
        <v>1593000</v>
      </c>
      <c r="F252" s="109">
        <v>1558000</v>
      </c>
    </row>
    <row r="253" spans="1:6" ht="13.5">
      <c r="A253" s="90" t="s">
        <v>77</v>
      </c>
      <c r="B253" s="114">
        <v>-4385000</v>
      </c>
      <c r="C253" s="114">
        <v>-1181000</v>
      </c>
      <c r="D253" s="114">
        <v>-1078000</v>
      </c>
      <c r="E253" s="114">
        <v>-1068000</v>
      </c>
      <c r="F253" s="114">
        <v>-1058000</v>
      </c>
    </row>
    <row r="254" spans="1:6" ht="13.5">
      <c r="A254" s="101" t="s">
        <v>78</v>
      </c>
      <c r="B254" s="109">
        <v>1940000</v>
      </c>
      <c r="C254" s="109">
        <v>454000</v>
      </c>
      <c r="D254" s="109">
        <v>461000</v>
      </c>
      <c r="E254" s="109">
        <v>525000</v>
      </c>
      <c r="F254" s="109">
        <v>500000</v>
      </c>
    </row>
    <row r="255" spans="1:6" ht="13.5">
      <c r="A255" s="113" t="s">
        <v>96</v>
      </c>
      <c r="B255" s="114">
        <v>-2000</v>
      </c>
      <c r="C255" s="114">
        <v>18000</v>
      </c>
      <c r="D255" s="114">
        <v>1000</v>
      </c>
      <c r="E255" s="114">
        <v>-14000</v>
      </c>
      <c r="F255" s="114">
        <v>-7000</v>
      </c>
    </row>
    <row r="256" spans="1:6" ht="13.5">
      <c r="A256" s="101" t="s">
        <v>79</v>
      </c>
      <c r="B256" s="109">
        <v>1938000</v>
      </c>
      <c r="C256" s="109">
        <v>472000</v>
      </c>
      <c r="D256" s="109">
        <v>462000</v>
      </c>
      <c r="E256" s="109">
        <v>511000</v>
      </c>
      <c r="F256" s="109">
        <v>493000</v>
      </c>
    </row>
    <row r="257" spans="1:6" ht="13.5">
      <c r="A257" s="113" t="s">
        <v>90</v>
      </c>
      <c r="B257" s="114">
        <v>150000</v>
      </c>
      <c r="C257" s="114">
        <v>26000</v>
      </c>
      <c r="D257" s="114">
        <v>40000</v>
      </c>
      <c r="E257" s="114">
        <v>44000</v>
      </c>
      <c r="F257" s="114">
        <v>40000</v>
      </c>
    </row>
    <row r="258" spans="1:6" ht="13.5">
      <c r="A258" s="90" t="s">
        <v>80</v>
      </c>
      <c r="B258" s="114">
        <v>5000</v>
      </c>
      <c r="C258" s="114">
        <v>-8000</v>
      </c>
      <c r="D258" s="114">
        <v>1000</v>
      </c>
      <c r="E258" s="114">
        <v>8000</v>
      </c>
      <c r="F258" s="114">
        <v>4000</v>
      </c>
    </row>
    <row r="259" spans="1:6" ht="13.5">
      <c r="A259" s="101" t="s">
        <v>81</v>
      </c>
      <c r="B259" s="109">
        <v>2093000</v>
      </c>
      <c r="C259" s="109">
        <v>490000</v>
      </c>
      <c r="D259" s="109">
        <v>503000</v>
      </c>
      <c r="E259" s="109">
        <v>563000</v>
      </c>
      <c r="F259" s="109">
        <v>537000</v>
      </c>
    </row>
    <row r="260" spans="1:6" s="10" customFormat="1" ht="6" customHeight="1">
      <c r="A260" s="17"/>
      <c r="B260" s="17"/>
      <c r="C260" s="17"/>
      <c r="D260" s="17"/>
      <c r="E260" s="17"/>
      <c r="F260" s="17"/>
    </row>
    <row r="261" spans="1:6" ht="13.5">
      <c r="A261" s="113" t="s">
        <v>87</v>
      </c>
      <c r="B261" s="106">
        <v>8128950.669139709</v>
      </c>
      <c r="C261" s="106">
        <v>8128950.669139709</v>
      </c>
      <c r="D261" s="106">
        <v>8145720.001960265</v>
      </c>
      <c r="E261" s="106">
        <v>8161559.377808043</v>
      </c>
      <c r="F261" s="106">
        <v>8221598.44921471</v>
      </c>
    </row>
    <row r="262" ht="13.5">
      <c r="A262" s="8"/>
    </row>
    <row r="263" spans="1:6" s="12" customFormat="1" ht="13.5">
      <c r="A263" s="23" t="s">
        <v>74</v>
      </c>
      <c r="B263" s="183">
        <v>2013</v>
      </c>
      <c r="C263" s="115" t="s">
        <v>190</v>
      </c>
      <c r="D263" s="115" t="s">
        <v>191</v>
      </c>
      <c r="E263" s="115" t="s">
        <v>192</v>
      </c>
      <c r="F263" s="115" t="s">
        <v>183</v>
      </c>
    </row>
    <row r="264" ht="13.5">
      <c r="A264" s="90" t="s">
        <v>91</v>
      </c>
    </row>
    <row r="265" spans="1:6" ht="13.5">
      <c r="A265" s="101" t="s">
        <v>76</v>
      </c>
      <c r="B265" s="109">
        <v>2780000</v>
      </c>
      <c r="C265" s="109">
        <v>723000</v>
      </c>
      <c r="D265" s="109">
        <v>665000</v>
      </c>
      <c r="E265" s="109">
        <v>696000</v>
      </c>
      <c r="F265" s="109">
        <v>696000</v>
      </c>
    </row>
    <row r="266" spans="1:6" ht="13.5">
      <c r="A266" s="90" t="s">
        <v>77</v>
      </c>
      <c r="B266" s="114">
        <v>-2119000</v>
      </c>
      <c r="C266" s="114">
        <v>-563000</v>
      </c>
      <c r="D266" s="114">
        <v>-525000</v>
      </c>
      <c r="E266" s="114">
        <v>-518000</v>
      </c>
      <c r="F266" s="114">
        <v>-513000</v>
      </c>
    </row>
    <row r="267" spans="1:6" ht="13.5">
      <c r="A267" s="101" t="s">
        <v>78</v>
      </c>
      <c r="B267" s="109">
        <v>661000</v>
      </c>
      <c r="C267" s="109">
        <v>160000</v>
      </c>
      <c r="D267" s="109">
        <v>140000</v>
      </c>
      <c r="E267" s="109">
        <v>178000</v>
      </c>
      <c r="F267" s="109">
        <v>183000</v>
      </c>
    </row>
    <row r="268" spans="1:6" ht="13.5">
      <c r="A268" s="113" t="s">
        <v>96</v>
      </c>
      <c r="B268" s="114">
        <v>-14000</v>
      </c>
      <c r="C268" s="114">
        <v>3000</v>
      </c>
      <c r="D268" s="114">
        <v>0</v>
      </c>
      <c r="E268" s="114">
        <v>-14000</v>
      </c>
      <c r="F268" s="114">
        <v>-3000</v>
      </c>
    </row>
    <row r="269" spans="1:6" ht="13.5">
      <c r="A269" s="101" t="s">
        <v>79</v>
      </c>
      <c r="B269" s="109">
        <v>647000</v>
      </c>
      <c r="C269" s="109">
        <v>163000</v>
      </c>
      <c r="D269" s="109">
        <v>140000</v>
      </c>
      <c r="E269" s="109">
        <v>164000</v>
      </c>
      <c r="F269" s="109">
        <v>180000</v>
      </c>
    </row>
    <row r="270" spans="1:6" ht="13.5">
      <c r="A270" s="113" t="s">
        <v>90</v>
      </c>
      <c r="B270" s="114">
        <v>55000</v>
      </c>
      <c r="C270" s="114">
        <v>15000</v>
      </c>
      <c r="D270" s="114">
        <v>12000</v>
      </c>
      <c r="E270" s="114">
        <v>15000</v>
      </c>
      <c r="F270" s="114">
        <v>13000</v>
      </c>
    </row>
    <row r="271" spans="1:6" ht="13.5">
      <c r="A271" s="90" t="s">
        <v>80</v>
      </c>
      <c r="B271" s="114">
        <v>2000</v>
      </c>
      <c r="C271" s="114">
        <v>-5000</v>
      </c>
      <c r="D271" s="114">
        <v>1000</v>
      </c>
      <c r="E271" s="114">
        <v>6000</v>
      </c>
      <c r="F271" s="114">
        <v>0</v>
      </c>
    </row>
    <row r="272" spans="1:6" ht="13.5">
      <c r="A272" s="101" t="s">
        <v>81</v>
      </c>
      <c r="B272" s="109">
        <v>704000</v>
      </c>
      <c r="C272" s="109">
        <v>173000</v>
      </c>
      <c r="D272" s="109">
        <v>153000</v>
      </c>
      <c r="E272" s="109">
        <v>185000</v>
      </c>
      <c r="F272" s="109">
        <v>193000</v>
      </c>
    </row>
    <row r="273" spans="1:6" s="10" customFormat="1" ht="6" customHeight="1">
      <c r="A273" s="17"/>
      <c r="B273" s="17"/>
      <c r="C273" s="17"/>
      <c r="D273" s="17"/>
      <c r="E273" s="17"/>
      <c r="F273" s="17"/>
    </row>
    <row r="274" spans="1:6" ht="13.5">
      <c r="A274" s="113" t="s">
        <v>87</v>
      </c>
      <c r="B274" s="106">
        <v>1544044.0336797088</v>
      </c>
      <c r="C274" s="106">
        <v>1544044.0336797088</v>
      </c>
      <c r="D274" s="106">
        <v>1555672.2815702644</v>
      </c>
      <c r="E274" s="106">
        <v>1587763.562533042</v>
      </c>
      <c r="F274" s="106">
        <v>1656774.716054709</v>
      </c>
    </row>
    <row r="275" ht="13.5">
      <c r="A275" s="8"/>
    </row>
    <row r="276" spans="1:6" s="12" customFormat="1" ht="13.5">
      <c r="A276" s="23" t="s">
        <v>74</v>
      </c>
      <c r="B276" s="183">
        <v>2013</v>
      </c>
      <c r="C276" s="115" t="s">
        <v>190</v>
      </c>
      <c r="D276" s="115" t="s">
        <v>191</v>
      </c>
      <c r="E276" s="115" t="s">
        <v>192</v>
      </c>
      <c r="F276" s="115" t="s">
        <v>183</v>
      </c>
    </row>
    <row r="277" ht="13.5">
      <c r="A277" s="90" t="s">
        <v>92</v>
      </c>
    </row>
    <row r="278" spans="1:6" ht="13.5">
      <c r="A278" s="101" t="s">
        <v>76</v>
      </c>
      <c r="B278" s="109">
        <v>2136000</v>
      </c>
      <c r="C278" s="109">
        <v>571000</v>
      </c>
      <c r="D278" s="109">
        <v>517000</v>
      </c>
      <c r="E278" s="109">
        <v>510000</v>
      </c>
      <c r="F278" s="109">
        <v>538000</v>
      </c>
    </row>
    <row r="279" spans="1:6" ht="13.5">
      <c r="A279" s="90" t="s">
        <v>77</v>
      </c>
      <c r="B279" s="114">
        <v>-1076000</v>
      </c>
      <c r="C279" s="114">
        <v>-307000</v>
      </c>
      <c r="D279" s="114">
        <v>-257000</v>
      </c>
      <c r="E279" s="114">
        <v>-255000</v>
      </c>
      <c r="F279" s="114">
        <v>-257000</v>
      </c>
    </row>
    <row r="280" spans="1:6" ht="13.5">
      <c r="A280" s="101" t="s">
        <v>78</v>
      </c>
      <c r="B280" s="109">
        <v>1060000</v>
      </c>
      <c r="C280" s="109">
        <v>264000</v>
      </c>
      <c r="D280" s="109">
        <v>260000</v>
      </c>
      <c r="E280" s="109">
        <v>255000</v>
      </c>
      <c r="F280" s="109">
        <v>281000</v>
      </c>
    </row>
    <row r="281" spans="1:6" ht="13.5">
      <c r="A281" s="113" t="s">
        <v>96</v>
      </c>
      <c r="B281" s="114">
        <v>2000</v>
      </c>
      <c r="C281" s="114">
        <v>5000</v>
      </c>
      <c r="D281" s="114">
        <v>1000</v>
      </c>
      <c r="E281" s="114">
        <v>0</v>
      </c>
      <c r="F281" s="114">
        <v>-4000</v>
      </c>
    </row>
    <row r="282" spans="1:6" ht="13.5">
      <c r="A282" s="101" t="s">
        <v>79</v>
      </c>
      <c r="B282" s="109">
        <v>1062000</v>
      </c>
      <c r="C282" s="109">
        <v>269000</v>
      </c>
      <c r="D282" s="109">
        <v>261000</v>
      </c>
      <c r="E282" s="109">
        <v>255000</v>
      </c>
      <c r="F282" s="109">
        <v>277000</v>
      </c>
    </row>
    <row r="283" spans="1:6" ht="13.5">
      <c r="A283" s="113" t="s">
        <v>90</v>
      </c>
      <c r="B283" s="114">
        <v>96000</v>
      </c>
      <c r="C283" s="114">
        <v>11000</v>
      </c>
      <c r="D283" s="114">
        <v>28000</v>
      </c>
      <c r="E283" s="114">
        <v>29000</v>
      </c>
      <c r="F283" s="114">
        <v>28000</v>
      </c>
    </row>
    <row r="284" spans="1:6" ht="13.5">
      <c r="A284" s="90" t="s">
        <v>80</v>
      </c>
      <c r="B284" s="114">
        <v>3000</v>
      </c>
      <c r="C284" s="114">
        <v>-3000</v>
      </c>
      <c r="D284" s="114">
        <v>0</v>
      </c>
      <c r="E284" s="114">
        <v>2000</v>
      </c>
      <c r="F284" s="114">
        <v>4000</v>
      </c>
    </row>
    <row r="285" spans="1:6" ht="13.5">
      <c r="A285" s="101" t="s">
        <v>81</v>
      </c>
      <c r="B285" s="109">
        <v>1161000</v>
      </c>
      <c r="C285" s="109">
        <v>277000</v>
      </c>
      <c r="D285" s="109">
        <v>289000</v>
      </c>
      <c r="E285" s="109">
        <v>286000</v>
      </c>
      <c r="F285" s="109">
        <v>309000</v>
      </c>
    </row>
    <row r="286" spans="1:6" s="10" customFormat="1" ht="6" customHeight="1">
      <c r="A286" s="17"/>
      <c r="B286" s="17"/>
      <c r="C286" s="17"/>
      <c r="D286" s="17"/>
      <c r="E286" s="17"/>
      <c r="F286" s="17"/>
    </row>
    <row r="287" spans="1:6" ht="13.5">
      <c r="A287" s="113" t="s">
        <v>87</v>
      </c>
      <c r="B287" s="106">
        <v>6042514.661517501</v>
      </c>
      <c r="C287" s="106">
        <v>6042514.661517501</v>
      </c>
      <c r="D287" s="106">
        <v>6030066.656980001</v>
      </c>
      <c r="E287" s="106">
        <v>6012659.3222050015</v>
      </c>
      <c r="F287" s="106">
        <v>5996221.131870002</v>
      </c>
    </row>
    <row r="288" ht="13.5">
      <c r="A288" s="8"/>
    </row>
    <row r="289" spans="1:6" s="12" customFormat="1" ht="13.5">
      <c r="A289" s="23" t="s">
        <v>74</v>
      </c>
      <c r="B289" s="183">
        <v>2013</v>
      </c>
      <c r="C289" s="115" t="s">
        <v>190</v>
      </c>
      <c r="D289" s="115" t="s">
        <v>191</v>
      </c>
      <c r="E289" s="115" t="s">
        <v>192</v>
      </c>
      <c r="F289" s="115" t="s">
        <v>183</v>
      </c>
    </row>
    <row r="290" ht="13.5">
      <c r="A290" s="90" t="s">
        <v>93</v>
      </c>
    </row>
    <row r="291" spans="1:6" ht="13.5">
      <c r="A291" s="101" t="s">
        <v>76</v>
      </c>
      <c r="B291" s="109">
        <v>1409000</v>
      </c>
      <c r="C291" s="109">
        <v>341000</v>
      </c>
      <c r="D291" s="109">
        <v>357000</v>
      </c>
      <c r="E291" s="109">
        <v>387000</v>
      </c>
      <c r="F291" s="109">
        <v>324000</v>
      </c>
    </row>
    <row r="292" spans="1:6" ht="13.5">
      <c r="A292" s="90" t="s">
        <v>77</v>
      </c>
      <c r="B292" s="114">
        <v>-1190000</v>
      </c>
      <c r="C292" s="114">
        <v>-311000</v>
      </c>
      <c r="D292" s="114">
        <v>-296000</v>
      </c>
      <c r="E292" s="114">
        <v>-295000</v>
      </c>
      <c r="F292" s="114">
        <v>-288000</v>
      </c>
    </row>
    <row r="293" spans="1:6" ht="13.5">
      <c r="A293" s="101" t="s">
        <v>78</v>
      </c>
      <c r="B293" s="109">
        <v>219000</v>
      </c>
      <c r="C293" s="109">
        <v>30000</v>
      </c>
      <c r="D293" s="109">
        <v>61000</v>
      </c>
      <c r="E293" s="109">
        <v>92000</v>
      </c>
      <c r="F293" s="109">
        <v>36000</v>
      </c>
    </row>
    <row r="294" spans="1:6" ht="13.5">
      <c r="A294" s="113" t="s">
        <v>96</v>
      </c>
      <c r="B294" s="114">
        <v>10000</v>
      </c>
      <c r="C294" s="114">
        <v>10000</v>
      </c>
      <c r="D294" s="114">
        <v>0</v>
      </c>
      <c r="E294" s="114">
        <v>0</v>
      </c>
      <c r="F294" s="114">
        <v>0</v>
      </c>
    </row>
    <row r="295" spans="1:6" ht="13.5">
      <c r="A295" s="101" t="s">
        <v>79</v>
      </c>
      <c r="B295" s="109">
        <v>229000</v>
      </c>
      <c r="C295" s="109">
        <v>40000</v>
      </c>
      <c r="D295" s="109">
        <v>61000</v>
      </c>
      <c r="E295" s="109">
        <v>92000</v>
      </c>
      <c r="F295" s="109">
        <v>36000</v>
      </c>
    </row>
    <row r="296" spans="1:6" ht="13.5">
      <c r="A296" s="113" t="s">
        <v>85</v>
      </c>
      <c r="B296" s="114">
        <v>-1000</v>
      </c>
      <c r="C296" s="114">
        <v>0</v>
      </c>
      <c r="D296" s="114">
        <v>0</v>
      </c>
      <c r="E296" s="114">
        <v>0</v>
      </c>
      <c r="F296" s="114">
        <v>-1000</v>
      </c>
    </row>
    <row r="297" spans="1:6" ht="13.5">
      <c r="A297" s="101" t="s">
        <v>81</v>
      </c>
      <c r="B297" s="109">
        <v>228000</v>
      </c>
      <c r="C297" s="109">
        <v>40000</v>
      </c>
      <c r="D297" s="109">
        <v>61000</v>
      </c>
      <c r="E297" s="109">
        <v>92000</v>
      </c>
      <c r="F297" s="109">
        <v>35000</v>
      </c>
    </row>
    <row r="298" spans="1:6" s="10" customFormat="1" ht="6" customHeight="1">
      <c r="A298" s="17"/>
      <c r="B298" s="17"/>
      <c r="C298" s="17"/>
      <c r="D298" s="17"/>
      <c r="E298" s="17"/>
      <c r="F298" s="17"/>
    </row>
    <row r="299" spans="1:6" ht="13.5">
      <c r="A299" s="113" t="s">
        <v>87</v>
      </c>
      <c r="B299" s="106">
        <v>542391.9739425001</v>
      </c>
      <c r="C299" s="106">
        <v>542391.9739425001</v>
      </c>
      <c r="D299" s="106">
        <v>559981.0634100001</v>
      </c>
      <c r="E299" s="106">
        <v>561136.4930700001</v>
      </c>
      <c r="F299" s="106">
        <v>568602.6012900001</v>
      </c>
    </row>
    <row r="300" ht="13.5">
      <c r="A300" s="8"/>
    </row>
    <row r="301" spans="1:6" ht="13.5">
      <c r="A301" s="23" t="s">
        <v>74</v>
      </c>
      <c r="B301" s="183">
        <v>2013</v>
      </c>
      <c r="C301" s="115" t="s">
        <v>190</v>
      </c>
      <c r="D301" s="115" t="s">
        <v>191</v>
      </c>
      <c r="E301" s="115" t="s">
        <v>192</v>
      </c>
      <c r="F301" s="115" t="s">
        <v>183</v>
      </c>
    </row>
    <row r="302" ht="13.5">
      <c r="A302" s="101" t="s">
        <v>68</v>
      </c>
    </row>
    <row r="303" spans="1:6" ht="13.5">
      <c r="A303" s="101" t="s">
        <v>76</v>
      </c>
      <c r="B303" s="109">
        <v>8701000</v>
      </c>
      <c r="C303" s="109">
        <v>2074000</v>
      </c>
      <c r="D303" s="109">
        <v>2043000</v>
      </c>
      <c r="E303" s="109">
        <v>2114000</v>
      </c>
      <c r="F303" s="109">
        <v>2470000</v>
      </c>
    </row>
    <row r="304" spans="1:6" ht="13.5">
      <c r="A304" s="90" t="s">
        <v>77</v>
      </c>
      <c r="B304" s="114">
        <v>-5976000</v>
      </c>
      <c r="C304" s="114">
        <v>-1551000</v>
      </c>
      <c r="D304" s="114">
        <v>-1429000</v>
      </c>
      <c r="E304" s="114">
        <v>-1405000</v>
      </c>
      <c r="F304" s="114">
        <v>-1591000</v>
      </c>
    </row>
    <row r="305" spans="1:6" ht="13.5">
      <c r="A305" s="101" t="s">
        <v>78</v>
      </c>
      <c r="B305" s="109">
        <v>2725000</v>
      </c>
      <c r="C305" s="109">
        <v>523000</v>
      </c>
      <c r="D305" s="109">
        <v>614000</v>
      </c>
      <c r="E305" s="109">
        <v>709000</v>
      </c>
      <c r="F305" s="109">
        <v>879000</v>
      </c>
    </row>
    <row r="306" spans="1:6" ht="13.5">
      <c r="A306" s="113" t="s">
        <v>96</v>
      </c>
      <c r="B306" s="114">
        <v>-515000</v>
      </c>
      <c r="C306" s="114">
        <v>-167000</v>
      </c>
      <c r="D306" s="114">
        <v>-62000</v>
      </c>
      <c r="E306" s="114">
        <v>-206000</v>
      </c>
      <c r="F306" s="114">
        <v>-80000</v>
      </c>
    </row>
    <row r="307" spans="1:6" ht="13.5">
      <c r="A307" s="101" t="s">
        <v>79</v>
      </c>
      <c r="B307" s="109">
        <v>2210000</v>
      </c>
      <c r="C307" s="109">
        <v>356000</v>
      </c>
      <c r="D307" s="109">
        <v>552000</v>
      </c>
      <c r="E307" s="109">
        <v>503000</v>
      </c>
      <c r="F307" s="109">
        <v>799000</v>
      </c>
    </row>
    <row r="308" spans="1:6" ht="13.5">
      <c r="A308" s="113" t="s">
        <v>90</v>
      </c>
      <c r="B308" s="114">
        <v>23000</v>
      </c>
      <c r="C308" s="114">
        <v>-3000</v>
      </c>
      <c r="D308" s="114">
        <v>10000</v>
      </c>
      <c r="E308" s="114">
        <v>0</v>
      </c>
      <c r="F308" s="114">
        <v>16000</v>
      </c>
    </row>
    <row r="309" spans="1:6" ht="13.5">
      <c r="A309" s="90" t="s">
        <v>80</v>
      </c>
      <c r="B309" s="114">
        <v>8000</v>
      </c>
      <c r="C309" s="114">
        <v>4000</v>
      </c>
      <c r="D309" s="114">
        <v>3000</v>
      </c>
      <c r="E309" s="114">
        <v>1000</v>
      </c>
      <c r="F309" s="114">
        <v>0</v>
      </c>
    </row>
    <row r="310" spans="1:6" ht="13.5">
      <c r="A310" s="101" t="s">
        <v>81</v>
      </c>
      <c r="B310" s="109">
        <v>2241000</v>
      </c>
      <c r="C310" s="109">
        <v>357000</v>
      </c>
      <c r="D310" s="109">
        <v>565000</v>
      </c>
      <c r="E310" s="109">
        <v>504000</v>
      </c>
      <c r="F310" s="109">
        <v>815000</v>
      </c>
    </row>
    <row r="311" spans="1:6" s="10" customFormat="1" ht="6" customHeight="1">
      <c r="A311" s="17"/>
      <c r="B311" s="17"/>
      <c r="C311" s="17"/>
      <c r="D311" s="17"/>
      <c r="E311" s="17"/>
      <c r="F311" s="17"/>
    </row>
    <row r="312" spans="1:6" ht="13.5">
      <c r="A312" s="113" t="s">
        <v>87</v>
      </c>
      <c r="B312" s="106">
        <v>15521500.165905664</v>
      </c>
      <c r="C312" s="106">
        <v>15521500.165905664</v>
      </c>
      <c r="D312" s="106">
        <v>15718660.231413163</v>
      </c>
      <c r="E312" s="106">
        <v>15766371.749078162</v>
      </c>
      <c r="F312" s="106">
        <v>15564513.80875316</v>
      </c>
    </row>
    <row r="313" ht="14.25" customHeight="1">
      <c r="A313" s="8"/>
    </row>
    <row r="314" spans="1:6" s="12" customFormat="1" ht="13.5">
      <c r="A314" s="23" t="s">
        <v>74</v>
      </c>
      <c r="B314" s="183">
        <v>2013</v>
      </c>
      <c r="C314" s="115" t="s">
        <v>190</v>
      </c>
      <c r="D314" s="115" t="s">
        <v>191</v>
      </c>
      <c r="E314" s="115" t="s">
        <v>192</v>
      </c>
      <c r="F314" s="115" t="s">
        <v>183</v>
      </c>
    </row>
    <row r="315" ht="13.5">
      <c r="A315" s="90" t="s">
        <v>94</v>
      </c>
    </row>
    <row r="316" spans="1:6" ht="13.5">
      <c r="A316" s="101" t="s">
        <v>76</v>
      </c>
      <c r="B316" s="109">
        <v>5426000</v>
      </c>
      <c r="C316" s="109">
        <v>1195000</v>
      </c>
      <c r="D316" s="109">
        <v>1273000</v>
      </c>
      <c r="E316" s="109">
        <v>1267000</v>
      </c>
      <c r="F316" s="109">
        <v>1691000</v>
      </c>
    </row>
    <row r="317" spans="1:6" ht="13.5">
      <c r="A317" s="90" t="s">
        <v>77</v>
      </c>
      <c r="B317" s="114">
        <v>-4236000</v>
      </c>
      <c r="C317" s="114">
        <v>-1077000</v>
      </c>
      <c r="D317" s="114">
        <v>-1032000</v>
      </c>
      <c r="E317" s="114">
        <v>-947000</v>
      </c>
      <c r="F317" s="114">
        <v>-1180000</v>
      </c>
    </row>
    <row r="318" spans="1:6" ht="13.5">
      <c r="A318" s="101" t="s">
        <v>78</v>
      </c>
      <c r="B318" s="109">
        <v>1190000</v>
      </c>
      <c r="C318" s="109">
        <v>118000</v>
      </c>
      <c r="D318" s="109">
        <v>241000</v>
      </c>
      <c r="E318" s="109">
        <v>320000</v>
      </c>
      <c r="F318" s="109">
        <v>511000</v>
      </c>
    </row>
    <row r="319" spans="1:6" ht="13.5">
      <c r="A319" s="113" t="s">
        <v>96</v>
      </c>
      <c r="B319" s="114">
        <v>-78000</v>
      </c>
      <c r="C319" s="114">
        <v>4000</v>
      </c>
      <c r="D319" s="114">
        <v>15000</v>
      </c>
      <c r="E319" s="114">
        <v>-83000</v>
      </c>
      <c r="F319" s="114">
        <v>-14000</v>
      </c>
    </row>
    <row r="320" spans="1:6" ht="13.5">
      <c r="A320" s="101" t="s">
        <v>79</v>
      </c>
      <c r="B320" s="109">
        <v>1112000</v>
      </c>
      <c r="C320" s="109">
        <v>122000</v>
      </c>
      <c r="D320" s="109">
        <v>256000</v>
      </c>
      <c r="E320" s="109">
        <v>237000</v>
      </c>
      <c r="F320" s="109">
        <v>497000</v>
      </c>
    </row>
    <row r="321" spans="1:6" ht="13.5">
      <c r="A321" s="113" t="s">
        <v>90</v>
      </c>
      <c r="B321" s="114">
        <v>5000</v>
      </c>
      <c r="C321" s="114">
        <v>-5000</v>
      </c>
      <c r="D321" s="114">
        <v>4000</v>
      </c>
      <c r="E321" s="114">
        <v>-3000</v>
      </c>
      <c r="F321" s="114">
        <v>9000</v>
      </c>
    </row>
    <row r="322" spans="1:6" ht="13.5">
      <c r="A322" s="90" t="s">
        <v>80</v>
      </c>
      <c r="B322" s="114">
        <v>8000</v>
      </c>
      <c r="C322" s="114">
        <v>4000</v>
      </c>
      <c r="D322" s="114">
        <v>3000</v>
      </c>
      <c r="E322" s="114">
        <v>1000</v>
      </c>
      <c r="F322" s="114">
        <v>0</v>
      </c>
    </row>
    <row r="323" spans="1:6" ht="13.5">
      <c r="A323" s="101" t="s">
        <v>81</v>
      </c>
      <c r="B323" s="109">
        <v>1125000</v>
      </c>
      <c r="C323" s="109">
        <v>121000</v>
      </c>
      <c r="D323" s="109">
        <v>263000</v>
      </c>
      <c r="E323" s="109">
        <v>235000</v>
      </c>
      <c r="F323" s="109">
        <v>506000</v>
      </c>
    </row>
    <row r="324" spans="1:6" s="10" customFormat="1" ht="6" customHeight="1">
      <c r="A324" s="17"/>
      <c r="B324" s="17"/>
      <c r="C324" s="17"/>
      <c r="D324" s="17"/>
      <c r="E324" s="17"/>
      <c r="F324" s="17"/>
    </row>
    <row r="325" spans="1:6" ht="13.5">
      <c r="A325" s="113" t="s">
        <v>87</v>
      </c>
      <c r="B325" s="106">
        <v>8090410.40041095</v>
      </c>
      <c r="C325" s="106">
        <v>8090410.40041095</v>
      </c>
      <c r="D325" s="106">
        <v>8216014.593836783</v>
      </c>
      <c r="E325" s="106">
        <v>8148990.63545345</v>
      </c>
      <c r="F325" s="106">
        <v>7942853.912723448</v>
      </c>
    </row>
    <row r="326" ht="13.5" customHeight="1">
      <c r="A326" s="8"/>
    </row>
    <row r="327" spans="1:6" s="12" customFormat="1" ht="13.5">
      <c r="A327" s="23" t="s">
        <v>74</v>
      </c>
      <c r="B327" s="183">
        <v>2013</v>
      </c>
      <c r="C327" s="115" t="s">
        <v>190</v>
      </c>
      <c r="D327" s="115" t="s">
        <v>191</v>
      </c>
      <c r="E327" s="115" t="s">
        <v>192</v>
      </c>
      <c r="F327" s="115" t="s">
        <v>183</v>
      </c>
    </row>
    <row r="328" ht="13.5">
      <c r="A328" s="90" t="s">
        <v>173</v>
      </c>
    </row>
    <row r="329" spans="1:6" ht="13.5">
      <c r="A329" s="101" t="s">
        <v>76</v>
      </c>
      <c r="B329" s="109">
        <v>3275000</v>
      </c>
      <c r="C329" s="109">
        <v>879000</v>
      </c>
      <c r="D329" s="109">
        <v>770000</v>
      </c>
      <c r="E329" s="109">
        <v>847000</v>
      </c>
      <c r="F329" s="109">
        <v>779000</v>
      </c>
    </row>
    <row r="330" spans="1:6" ht="13.5">
      <c r="A330" s="90" t="s">
        <v>77</v>
      </c>
      <c r="B330" s="114">
        <v>-1740000</v>
      </c>
      <c r="C330" s="114">
        <v>-474000</v>
      </c>
      <c r="D330" s="114">
        <v>-397000</v>
      </c>
      <c r="E330" s="114">
        <v>-458000</v>
      </c>
      <c r="F330" s="114">
        <v>-411000</v>
      </c>
    </row>
    <row r="331" spans="1:6" ht="13.5">
      <c r="A331" s="101" t="s">
        <v>78</v>
      </c>
      <c r="B331" s="109">
        <v>1535000</v>
      </c>
      <c r="C331" s="109">
        <v>405000</v>
      </c>
      <c r="D331" s="109">
        <v>373000</v>
      </c>
      <c r="E331" s="109">
        <v>389000</v>
      </c>
      <c r="F331" s="109">
        <v>368000</v>
      </c>
    </row>
    <row r="332" spans="1:6" ht="13.5">
      <c r="A332" s="113" t="s">
        <v>96</v>
      </c>
      <c r="B332" s="114">
        <v>-437000</v>
      </c>
      <c r="C332" s="114">
        <v>-171000</v>
      </c>
      <c r="D332" s="114">
        <v>-77000</v>
      </c>
      <c r="E332" s="114">
        <v>-123000</v>
      </c>
      <c r="F332" s="114">
        <v>-66000</v>
      </c>
    </row>
    <row r="333" spans="1:6" ht="13.5">
      <c r="A333" s="102" t="s">
        <v>79</v>
      </c>
      <c r="B333" s="109">
        <v>1098000</v>
      </c>
      <c r="C333" s="109">
        <v>234000</v>
      </c>
      <c r="D333" s="109">
        <v>296000</v>
      </c>
      <c r="E333" s="109">
        <v>266000</v>
      </c>
      <c r="F333" s="109">
        <v>302000</v>
      </c>
    </row>
    <row r="334" spans="1:6" ht="13.5">
      <c r="A334" s="113" t="s">
        <v>85</v>
      </c>
      <c r="B334" s="114">
        <v>18000</v>
      </c>
      <c r="C334" s="114">
        <v>2000</v>
      </c>
      <c r="D334" s="114">
        <v>6000</v>
      </c>
      <c r="E334" s="114">
        <v>3000</v>
      </c>
      <c r="F334" s="114">
        <v>7000</v>
      </c>
    </row>
    <row r="335" spans="1:6" ht="13.5">
      <c r="A335" s="101" t="s">
        <v>81</v>
      </c>
      <c r="B335" s="109">
        <v>1116000</v>
      </c>
      <c r="C335" s="109">
        <v>236000</v>
      </c>
      <c r="D335" s="109">
        <v>302000</v>
      </c>
      <c r="E335" s="109">
        <v>269000</v>
      </c>
      <c r="F335" s="109">
        <v>309000</v>
      </c>
    </row>
    <row r="336" spans="1:6" s="10" customFormat="1" ht="6" customHeight="1">
      <c r="A336" s="17"/>
      <c r="B336" s="17"/>
      <c r="C336" s="17"/>
      <c r="D336" s="17"/>
      <c r="E336" s="17"/>
      <c r="F336" s="17"/>
    </row>
    <row r="337" spans="1:6" ht="13.5">
      <c r="A337" s="113" t="s">
        <v>87</v>
      </c>
      <c r="B337" s="106">
        <v>7431089.765494713</v>
      </c>
      <c r="C337" s="106">
        <v>7431089.765494713</v>
      </c>
      <c r="D337" s="106">
        <v>7502645.637576379</v>
      </c>
      <c r="E337" s="106">
        <v>7617381.113624712</v>
      </c>
      <c r="F337" s="106">
        <v>7621659.896029712</v>
      </c>
    </row>
    <row r="338" ht="13.5" customHeight="1">
      <c r="A338" s="8"/>
    </row>
    <row r="339" spans="1:6" s="10" customFormat="1" ht="13.5">
      <c r="A339" s="23" t="s">
        <v>74</v>
      </c>
      <c r="B339" s="183">
        <v>2013</v>
      </c>
      <c r="C339" s="115" t="s">
        <v>190</v>
      </c>
      <c r="D339" s="115" t="s">
        <v>191</v>
      </c>
      <c r="E339" s="115" t="s">
        <v>192</v>
      </c>
      <c r="F339" s="115" t="s">
        <v>183</v>
      </c>
    </row>
    <row r="340" ht="13.5">
      <c r="A340" s="101" t="s">
        <v>219</v>
      </c>
    </row>
    <row r="341" spans="1:6" ht="13.5">
      <c r="A341" s="101" t="s">
        <v>76</v>
      </c>
      <c r="B341" s="109">
        <v>322000</v>
      </c>
      <c r="C341" s="109">
        <v>93000</v>
      </c>
      <c r="D341" s="109">
        <v>-125000</v>
      </c>
      <c r="E341" s="109">
        <v>209000</v>
      </c>
      <c r="F341" s="109">
        <v>145000</v>
      </c>
    </row>
    <row r="342" spans="1:6" ht="13.5">
      <c r="A342" s="90" t="s">
        <v>77</v>
      </c>
      <c r="B342" s="114">
        <v>-1280000</v>
      </c>
      <c r="C342" s="114">
        <v>-446000</v>
      </c>
      <c r="D342" s="114">
        <v>-314000</v>
      </c>
      <c r="E342" s="114">
        <v>-211000</v>
      </c>
      <c r="F342" s="114">
        <v>-309000</v>
      </c>
    </row>
    <row r="343" spans="1:6" s="18" customFormat="1" ht="13.5">
      <c r="A343" s="88" t="s">
        <v>199</v>
      </c>
      <c r="B343" s="112">
        <v>-661000</v>
      </c>
      <c r="C343" s="112">
        <v>-287000</v>
      </c>
      <c r="D343" s="112">
        <v>-145000</v>
      </c>
      <c r="E343" s="112">
        <v>-74000</v>
      </c>
      <c r="F343" s="112">
        <v>-155000</v>
      </c>
    </row>
    <row r="344" spans="1:6" ht="13.5">
      <c r="A344" s="101" t="s">
        <v>78</v>
      </c>
      <c r="B344" s="109">
        <v>-958000</v>
      </c>
      <c r="C344" s="109">
        <v>-353000</v>
      </c>
      <c r="D344" s="109">
        <v>-439000</v>
      </c>
      <c r="E344" s="109">
        <v>-2000</v>
      </c>
      <c r="F344" s="109">
        <v>-164000</v>
      </c>
    </row>
    <row r="345" spans="1:6" ht="13.5">
      <c r="A345" s="113" t="s">
        <v>96</v>
      </c>
      <c r="B345" s="114">
        <v>-17000</v>
      </c>
      <c r="C345" s="114">
        <v>5000</v>
      </c>
      <c r="D345" s="114">
        <v>-15000</v>
      </c>
      <c r="E345" s="114">
        <v>2000</v>
      </c>
      <c r="F345" s="114">
        <v>-9000</v>
      </c>
    </row>
    <row r="346" spans="1:6" ht="25.5">
      <c r="A346" s="179" t="s">
        <v>198</v>
      </c>
      <c r="B346" s="114">
        <v>-798000</v>
      </c>
      <c r="C346" s="114">
        <v>-798000</v>
      </c>
      <c r="D346" s="114">
        <v>0</v>
      </c>
      <c r="E346" s="114">
        <v>0</v>
      </c>
      <c r="F346" s="114">
        <v>0</v>
      </c>
    </row>
    <row r="347" spans="1:6" ht="13.5">
      <c r="A347" s="101" t="s">
        <v>79</v>
      </c>
      <c r="B347" s="109">
        <v>-1773000</v>
      </c>
      <c r="C347" s="109">
        <v>-1146000</v>
      </c>
      <c r="D347" s="109">
        <v>-454000</v>
      </c>
      <c r="E347" s="109">
        <v>0</v>
      </c>
      <c r="F347" s="109">
        <v>-173000</v>
      </c>
    </row>
    <row r="348" spans="1:6" ht="13.5">
      <c r="A348" s="113" t="s">
        <v>90</v>
      </c>
      <c r="B348" s="114">
        <v>-19000</v>
      </c>
      <c r="C348" s="114">
        <v>26000</v>
      </c>
      <c r="D348" s="114">
        <v>36000</v>
      </c>
      <c r="E348" s="114">
        <v>-4000</v>
      </c>
      <c r="F348" s="114">
        <v>-77000</v>
      </c>
    </row>
    <row r="349" spans="1:6" ht="13.5">
      <c r="A349" s="90" t="s">
        <v>80</v>
      </c>
      <c r="B349" s="114">
        <v>-81000</v>
      </c>
      <c r="C349" s="114">
        <v>-93000</v>
      </c>
      <c r="D349" s="114">
        <v>10000</v>
      </c>
      <c r="E349" s="114">
        <v>-9000</v>
      </c>
      <c r="F349" s="114">
        <v>11000</v>
      </c>
    </row>
    <row r="350" spans="1:6" ht="13.5">
      <c r="A350" s="101" t="s">
        <v>81</v>
      </c>
      <c r="B350" s="109">
        <v>-1873000</v>
      </c>
      <c r="C350" s="109">
        <v>-1213000</v>
      </c>
      <c r="D350" s="109">
        <v>-408000</v>
      </c>
      <c r="E350" s="109">
        <v>-13000</v>
      </c>
      <c r="F350" s="109">
        <v>-239000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2" horizontalDpi="600" verticalDpi="600" orientation="portrait" paperSize="9" r:id="rId1"/>
  <headerFooter alignWithMargins="0">
    <oddHeader>&amp;C&amp;"Arial,Gras"&amp;A</oddHeader>
  </headerFooter>
  <rowBreaks count="6" manualBreakCount="6">
    <brk id="55" max="5" man="1"/>
    <brk id="99" max="5" man="1"/>
    <brk id="153" max="5" man="1"/>
    <brk id="194" max="5" man="1"/>
    <brk id="249" max="5" man="1"/>
    <brk id="30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84"/>
  <sheetViews>
    <sheetView showGridLines="0" zoomScale="120" zoomScaleNormal="120" zoomScalePageLayoutView="0" workbookViewId="0" topLeftCell="D8">
      <selection activeCell="F40" sqref="F40"/>
    </sheetView>
  </sheetViews>
  <sheetFormatPr defaultColWidth="13.33203125" defaultRowHeight="12" outlineLevelRow="1" outlineLevelCol="1"/>
  <cols>
    <col min="1" max="1" width="60.16015625" style="42" hidden="1" customWidth="1" outlineLevel="1"/>
    <col min="2" max="3" width="2.33203125" style="42" hidden="1" customWidth="1" outlineLevel="1"/>
    <col min="4" max="4" width="46" style="43" bestFit="1" customWidth="1" collapsed="1"/>
    <col min="5" max="8" width="13.33203125" style="40" customWidth="1"/>
    <col min="9" max="9" width="13.33203125" style="59" customWidth="1"/>
    <col min="10" max="10" width="13.33203125" style="59" hidden="1" customWidth="1" outlineLevel="1" collapsed="1"/>
    <col min="11" max="11" width="13.33203125" style="59" hidden="1" customWidth="1" outlineLevel="1"/>
    <col min="12" max="14" width="13.33203125" style="59" hidden="1" customWidth="1" outlineLevel="1" collapsed="1"/>
    <col min="15" max="15" width="13.33203125" style="40" hidden="1" customWidth="1" outlineLevel="1"/>
    <col min="16" max="16" width="13.33203125" style="40" customWidth="1" collapsed="1"/>
    <col min="17" max="16384" width="13.33203125" style="40" customWidth="1"/>
  </cols>
  <sheetData>
    <row r="1" spans="1:15" ht="12.75" hidden="1" outlineLevel="1">
      <c r="A1" s="37" t="s">
        <v>7</v>
      </c>
      <c r="B1" s="37"/>
      <c r="C1" s="37"/>
      <c r="D1" s="38"/>
      <c r="E1" s="39"/>
      <c r="F1" s="39"/>
      <c r="G1" s="39"/>
      <c r="H1" s="39"/>
      <c r="I1" s="41"/>
      <c r="J1" s="41"/>
      <c r="K1" s="41"/>
      <c r="L1" s="41"/>
      <c r="M1" s="41"/>
      <c r="N1" s="41"/>
      <c r="O1" s="39"/>
    </row>
    <row r="2" spans="1:15" ht="12.75" hidden="1" outlineLevel="1">
      <c r="A2" s="37" t="s">
        <v>9</v>
      </c>
      <c r="B2" s="37"/>
      <c r="E2" s="39"/>
      <c r="F2" s="39"/>
      <c r="G2" s="39"/>
      <c r="H2" s="39"/>
      <c r="I2" s="41"/>
      <c r="J2" s="41"/>
      <c r="K2" s="41"/>
      <c r="L2" s="41"/>
      <c r="M2" s="41"/>
      <c r="N2" s="41"/>
      <c r="O2" s="39"/>
    </row>
    <row r="3" spans="1:15" ht="12.75" hidden="1" outlineLevel="1">
      <c r="A3" s="37"/>
      <c r="B3" s="37"/>
      <c r="E3" s="22" t="s">
        <v>217</v>
      </c>
      <c r="F3" s="22" t="s">
        <v>217</v>
      </c>
      <c r="G3" s="22" t="s">
        <v>217</v>
      </c>
      <c r="H3" s="22" t="s">
        <v>217</v>
      </c>
      <c r="I3" s="22" t="s">
        <v>217</v>
      </c>
      <c r="J3" s="22" t="s">
        <v>217</v>
      </c>
      <c r="K3" s="22" t="s">
        <v>217</v>
      </c>
      <c r="L3" s="22" t="s">
        <v>217</v>
      </c>
      <c r="M3" s="22" t="s">
        <v>217</v>
      </c>
      <c r="N3" s="22" t="s">
        <v>217</v>
      </c>
      <c r="O3" s="44"/>
    </row>
    <row r="4" spans="1:15" ht="12.75" hidden="1" outlineLevel="1">
      <c r="A4" s="37"/>
      <c r="B4" s="37"/>
      <c r="E4" s="44" t="s">
        <v>71</v>
      </c>
      <c r="F4" s="44" t="s">
        <v>71</v>
      </c>
      <c r="G4" s="44" t="s">
        <v>12</v>
      </c>
      <c r="H4" s="44" t="s">
        <v>70</v>
      </c>
      <c r="I4" s="44" t="s">
        <v>69</v>
      </c>
      <c r="J4" s="44" t="s">
        <v>71</v>
      </c>
      <c r="K4" s="44" t="s">
        <v>71</v>
      </c>
      <c r="L4" s="44" t="s">
        <v>12</v>
      </c>
      <c r="M4" s="44" t="s">
        <v>70</v>
      </c>
      <c r="N4" s="44" t="s">
        <v>69</v>
      </c>
      <c r="O4" s="44"/>
    </row>
    <row r="5" spans="5:15" ht="33.75" hidden="1" outlineLevel="1">
      <c r="E5" s="44" t="s">
        <v>177</v>
      </c>
      <c r="F5" s="44" t="s">
        <v>177</v>
      </c>
      <c r="G5" s="44" t="s">
        <v>177</v>
      </c>
      <c r="H5" s="44" t="s">
        <v>177</v>
      </c>
      <c r="I5" s="44" t="s">
        <v>177</v>
      </c>
      <c r="J5" s="44" t="s">
        <v>177</v>
      </c>
      <c r="K5" s="44" t="s">
        <v>177</v>
      </c>
      <c r="L5" s="44" t="s">
        <v>177</v>
      </c>
      <c r="M5" s="44" t="s">
        <v>177</v>
      </c>
      <c r="N5" s="44" t="s">
        <v>177</v>
      </c>
      <c r="O5" s="44"/>
    </row>
    <row r="6" spans="4:15" ht="66.75" customHeight="1" hidden="1" outlineLevel="1">
      <c r="D6" s="46"/>
      <c r="E6" s="44" t="str">
        <f>paramètres!$B$6</f>
        <v>Réalisé de gestion N-1 - version post publication</v>
      </c>
      <c r="F6" s="44" t="str">
        <f>paramètres!$B$6</f>
        <v>Réalisé de gestion N-1 - version post publication</v>
      </c>
      <c r="G6" s="44" t="str">
        <f>paramètres!$B$6</f>
        <v>Réalisé de gestion N-1 - version post publication</v>
      </c>
      <c r="H6" s="44" t="str">
        <f>paramètres!$B$6</f>
        <v>Réalisé de gestion N-1 - version post publication</v>
      </c>
      <c r="I6" s="44" t="str">
        <f>paramètres!$B$6</f>
        <v>Réalisé de gestion N-1 - version post publication</v>
      </c>
      <c r="J6" s="45" t="s">
        <v>24</v>
      </c>
      <c r="K6" s="45" t="s">
        <v>24</v>
      </c>
      <c r="L6" s="45" t="s">
        <v>24</v>
      </c>
      <c r="M6" s="45" t="s">
        <v>24</v>
      </c>
      <c r="N6" s="45" t="s">
        <v>24</v>
      </c>
      <c r="O6" s="44"/>
    </row>
    <row r="7" spans="4:15" ht="12.75" collapsed="1">
      <c r="D7" s="185" t="s">
        <v>178</v>
      </c>
      <c r="E7" s="164" t="str">
        <f aca="true" t="shared" si="0" ref="E7:N7">CONCATENATE(E4," ")</f>
        <v>Décembre </v>
      </c>
      <c r="F7" s="164" t="str">
        <f t="shared" si="0"/>
        <v>Décembre </v>
      </c>
      <c r="G7" s="164" t="str">
        <f t="shared" si="0"/>
        <v>Septembre </v>
      </c>
      <c r="H7" s="164" t="str">
        <f t="shared" si="0"/>
        <v>Juin </v>
      </c>
      <c r="I7" s="164" t="str">
        <f t="shared" si="0"/>
        <v>Mars </v>
      </c>
      <c r="J7" s="165" t="str">
        <f t="shared" si="0"/>
        <v>Décembre </v>
      </c>
      <c r="K7" s="165" t="str">
        <f t="shared" si="0"/>
        <v>Décembre </v>
      </c>
      <c r="L7" s="165" t="str">
        <f t="shared" si="0"/>
        <v>Septembre </v>
      </c>
      <c r="M7" s="165" t="str">
        <f t="shared" si="0"/>
        <v>Juin </v>
      </c>
      <c r="N7" s="165" t="str">
        <f t="shared" si="0"/>
        <v>Mars </v>
      </c>
      <c r="O7" s="164"/>
    </row>
    <row r="8" spans="4:15" ht="12.75">
      <c r="D8" s="186"/>
      <c r="E8" s="166">
        <f>2013</f>
        <v>2013</v>
      </c>
      <c r="F8" s="166">
        <f>2013</f>
        <v>2013</v>
      </c>
      <c r="G8" s="166">
        <f>2013</f>
        <v>2013</v>
      </c>
      <c r="H8" s="166">
        <f>2013</f>
        <v>2013</v>
      </c>
      <c r="I8" s="166">
        <f>2013</f>
        <v>2013</v>
      </c>
      <c r="J8" s="167">
        <f>2012</f>
        <v>2012</v>
      </c>
      <c r="K8" s="167">
        <f>2012</f>
        <v>2012</v>
      </c>
      <c r="L8" s="167">
        <f>2012</f>
        <v>2012</v>
      </c>
      <c r="M8" s="167">
        <f>2012</f>
        <v>2012</v>
      </c>
      <c r="N8" s="167">
        <f>2012</f>
        <v>2012</v>
      </c>
      <c r="O8" s="166"/>
    </row>
    <row r="9" spans="1:15" ht="12.75">
      <c r="A9" s="47"/>
      <c r="D9" s="187"/>
      <c r="E9" s="168"/>
      <c r="F9" s="168"/>
      <c r="G9" s="168"/>
      <c r="H9" s="168"/>
      <c r="I9" s="168"/>
      <c r="J9" s="169"/>
      <c r="K9" s="169"/>
      <c r="L9" s="169"/>
      <c r="M9" s="169"/>
      <c r="N9" s="169"/>
      <c r="O9" s="168"/>
    </row>
    <row r="10" spans="1:15" s="50" customFormat="1" ht="12.75">
      <c r="A10" s="47" t="s">
        <v>108</v>
      </c>
      <c r="B10" s="47"/>
      <c r="C10" s="37"/>
      <c r="D10" s="48" t="s">
        <v>124</v>
      </c>
      <c r="E10" s="74">
        <v>30224195.186948165</v>
      </c>
      <c r="F10" s="74">
        <v>30224195.186948165</v>
      </c>
      <c r="G10" s="74">
        <v>30407021.2403816</v>
      </c>
      <c r="H10" s="74">
        <v>30537709.13314517</v>
      </c>
      <c r="I10" s="74">
        <v>30530405.04901875</v>
      </c>
      <c r="J10" s="72">
        <v>30224195.186948165</v>
      </c>
      <c r="K10" s="72">
        <v>30224195.186948165</v>
      </c>
      <c r="L10" s="72">
        <v>30407021.2403816</v>
      </c>
      <c r="M10" s="72">
        <v>30537709.13314517</v>
      </c>
      <c r="N10" s="72">
        <v>30530405.04901875</v>
      </c>
      <c r="O10" s="74">
        <f aca="true" t="shared" si="1" ref="O10:O41">G10-F10</f>
        <v>182826.05343343318</v>
      </c>
    </row>
    <row r="11" spans="1:15" s="50" customFormat="1" ht="12.75">
      <c r="A11" s="47" t="s">
        <v>123</v>
      </c>
      <c r="B11" s="47"/>
      <c r="C11" s="37"/>
      <c r="D11" s="48" t="s">
        <v>133</v>
      </c>
      <c r="E11" s="74">
        <v>19160720.86345254</v>
      </c>
      <c r="F11" s="74">
        <v>19160720.86345254</v>
      </c>
      <c r="G11" s="74">
        <v>19285289.169425108</v>
      </c>
      <c r="H11" s="74">
        <v>19418633.24738016</v>
      </c>
      <c r="I11" s="74">
        <v>19575279.955357336</v>
      </c>
      <c r="J11" s="74">
        <v>19160720.86345254</v>
      </c>
      <c r="K11" s="74">
        <v>19160720.86345254</v>
      </c>
      <c r="L11" s="74">
        <v>19285289.169425108</v>
      </c>
      <c r="M11" s="74">
        <v>19418633.24738016</v>
      </c>
      <c r="N11" s="74">
        <v>19575279.955357336</v>
      </c>
      <c r="O11" s="74">
        <f t="shared" si="1"/>
        <v>124568.30597256869</v>
      </c>
    </row>
    <row r="12" spans="1:15" s="146" customFormat="1" ht="12.75">
      <c r="A12" s="47" t="s">
        <v>25</v>
      </c>
      <c r="B12" s="37"/>
      <c r="C12" s="37"/>
      <c r="D12" s="51" t="s">
        <v>134</v>
      </c>
      <c r="E12" s="161">
        <v>6973355.17451335</v>
      </c>
      <c r="F12" s="161">
        <v>6973355.17451335</v>
      </c>
      <c r="G12" s="76">
        <v>7012094.8520302335</v>
      </c>
      <c r="H12" s="76">
        <v>7046704.990884334</v>
      </c>
      <c r="I12" s="76">
        <v>7069125.086343748</v>
      </c>
      <c r="J12" s="76">
        <v>6973355.17451335</v>
      </c>
      <c r="K12" s="76">
        <v>6973355.17451335</v>
      </c>
      <c r="L12" s="76">
        <v>7012094.8520302335</v>
      </c>
      <c r="M12" s="76">
        <v>7046704.990884334</v>
      </c>
      <c r="N12" s="76">
        <v>7069125.086343748</v>
      </c>
      <c r="O12" s="76">
        <f t="shared" si="1"/>
        <v>38739.67751688324</v>
      </c>
    </row>
    <row r="13" spans="1:15" s="147" customFormat="1" ht="12.75">
      <c r="A13" s="47" t="s">
        <v>35</v>
      </c>
      <c r="B13" s="53"/>
      <c r="C13" s="37"/>
      <c r="D13" s="57" t="s">
        <v>135</v>
      </c>
      <c r="E13" s="162">
        <v>6034788.911816421</v>
      </c>
      <c r="F13" s="162">
        <v>6034788.911816421</v>
      </c>
      <c r="G13" s="75">
        <v>6075190.329588921</v>
      </c>
      <c r="H13" s="75">
        <v>6136505.14572392</v>
      </c>
      <c r="I13" s="75">
        <v>6194263.971198921</v>
      </c>
      <c r="J13" s="75">
        <v>6034788.911816421</v>
      </c>
      <c r="K13" s="75">
        <v>6034788.911816421</v>
      </c>
      <c r="L13" s="75">
        <v>6075190.329588921</v>
      </c>
      <c r="M13" s="75">
        <v>6136505.14572392</v>
      </c>
      <c r="N13" s="75">
        <v>6194263.971198921</v>
      </c>
      <c r="O13" s="75">
        <f t="shared" si="1"/>
        <v>40401.417772499844</v>
      </c>
    </row>
    <row r="14" spans="1:15" s="146" customFormat="1" ht="12.75">
      <c r="A14" s="47" t="s">
        <v>36</v>
      </c>
      <c r="B14" s="53"/>
      <c r="C14" s="37"/>
      <c r="D14" s="51" t="s">
        <v>125</v>
      </c>
      <c r="E14" s="162">
        <v>3331720.7759850007</v>
      </c>
      <c r="F14" s="162">
        <v>3331720.7759850007</v>
      </c>
      <c r="G14" s="75">
        <v>3358373.770200001</v>
      </c>
      <c r="H14" s="75">
        <v>3378647.075685001</v>
      </c>
      <c r="I14" s="75">
        <v>3456203.3675700002</v>
      </c>
      <c r="J14" s="75">
        <v>3331720.7759850007</v>
      </c>
      <c r="K14" s="75">
        <v>3331720.7759850007</v>
      </c>
      <c r="L14" s="75">
        <v>3358373.770200001</v>
      </c>
      <c r="M14" s="75">
        <v>3378647.075685001</v>
      </c>
      <c r="N14" s="75">
        <v>3456203.3675700002</v>
      </c>
      <c r="O14" s="75">
        <f t="shared" si="1"/>
        <v>26652.99421500042</v>
      </c>
    </row>
    <row r="15" spans="1:15" s="146" customFormat="1" ht="12.75">
      <c r="A15" s="163" t="s">
        <v>188</v>
      </c>
      <c r="B15" s="53"/>
      <c r="C15" s="37"/>
      <c r="D15" s="51" t="s">
        <v>167</v>
      </c>
      <c r="E15" s="162">
        <v>2820839.00113777</v>
      </c>
      <c r="F15" s="162">
        <v>2820839.00113777</v>
      </c>
      <c r="G15" s="75">
        <v>2839613.2176059536</v>
      </c>
      <c r="H15" s="75">
        <v>2856759.0350869074</v>
      </c>
      <c r="I15" s="75">
        <v>2855670.530244669</v>
      </c>
      <c r="J15" s="75">
        <v>2820839.00113777</v>
      </c>
      <c r="K15" s="75">
        <v>2820839.00113777</v>
      </c>
      <c r="L15" s="75">
        <v>2839613.2176059536</v>
      </c>
      <c r="M15" s="75">
        <v>2856759.0350869074</v>
      </c>
      <c r="N15" s="75">
        <v>2855670.530244669</v>
      </c>
      <c r="O15" s="75">
        <f t="shared" si="1"/>
        <v>18774.21646818379</v>
      </c>
    </row>
    <row r="16" spans="1:15" s="146" customFormat="1" ht="12.75">
      <c r="A16" s="163" t="s">
        <v>200</v>
      </c>
      <c r="C16" s="37"/>
      <c r="D16" s="48" t="s">
        <v>201</v>
      </c>
      <c r="E16" s="162">
        <v>7880416.57600529</v>
      </c>
      <c r="F16" s="162">
        <v>7880416.57600529</v>
      </c>
      <c r="G16" s="75">
        <v>7933127.713095899</v>
      </c>
      <c r="H16" s="75">
        <v>7947392.994172745</v>
      </c>
      <c r="I16" s="75">
        <v>7782487.134054151</v>
      </c>
      <c r="J16" s="75">
        <v>7880416.57600529</v>
      </c>
      <c r="K16" s="75">
        <v>7880416.57600529</v>
      </c>
      <c r="L16" s="75">
        <v>7933127.713095899</v>
      </c>
      <c r="M16" s="75">
        <v>7947392.994172745</v>
      </c>
      <c r="N16" s="75">
        <v>7782487.134054151</v>
      </c>
      <c r="O16" s="75">
        <f t="shared" si="1"/>
        <v>52711.13709060848</v>
      </c>
    </row>
    <row r="17" spans="1:15" s="146" customFormat="1" ht="12.75">
      <c r="A17" s="163" t="s">
        <v>202</v>
      </c>
      <c r="C17" s="37"/>
      <c r="D17" s="180" t="s">
        <v>203</v>
      </c>
      <c r="E17" s="162">
        <v>3678036.5303164236</v>
      </c>
      <c r="F17" s="162">
        <v>3678036.5303164236</v>
      </c>
      <c r="G17" s="75">
        <v>3725535.021858724</v>
      </c>
      <c r="H17" s="75">
        <v>3756550.798847244</v>
      </c>
      <c r="I17" s="75">
        <v>3638205.0200941525</v>
      </c>
      <c r="J17" s="75">
        <v>3678036.5303164236</v>
      </c>
      <c r="K17" s="75">
        <v>3678036.5303164236</v>
      </c>
      <c r="L17" s="75">
        <v>3725535.021858724</v>
      </c>
      <c r="M17" s="75">
        <v>3756550.798847244</v>
      </c>
      <c r="N17" s="75">
        <v>3638205.0200941525</v>
      </c>
      <c r="O17" s="75">
        <f t="shared" si="1"/>
        <v>47498.49154230021</v>
      </c>
    </row>
    <row r="18" spans="1:15" s="146" customFormat="1" ht="12.75">
      <c r="A18" s="163" t="s">
        <v>204</v>
      </c>
      <c r="C18" s="37"/>
      <c r="D18" s="181" t="s">
        <v>205</v>
      </c>
      <c r="E18" s="162">
        <v>4202380.045688868</v>
      </c>
      <c r="F18" s="162">
        <v>4202380.045688868</v>
      </c>
      <c r="G18" s="75">
        <v>4207592.691237175</v>
      </c>
      <c r="H18" s="75">
        <v>4190842.195325501</v>
      </c>
      <c r="I18" s="75">
        <v>4144282.113959999</v>
      </c>
      <c r="J18" s="75">
        <v>4202380.045688868</v>
      </c>
      <c r="K18" s="75">
        <v>4202380.045688868</v>
      </c>
      <c r="L18" s="75">
        <v>4207592.691237175</v>
      </c>
      <c r="M18" s="75">
        <v>4190842.195325501</v>
      </c>
      <c r="N18" s="75">
        <v>4144282.113959999</v>
      </c>
      <c r="O18" s="75">
        <f t="shared" si="1"/>
        <v>5212.645548307337</v>
      </c>
    </row>
    <row r="19" spans="1:15" s="50" customFormat="1" ht="12.75">
      <c r="A19" s="47" t="s">
        <v>109</v>
      </c>
      <c r="B19" s="47"/>
      <c r="C19" s="37"/>
      <c r="D19" s="56" t="s">
        <v>175</v>
      </c>
      <c r="E19" s="156">
        <v>30110558.33465261</v>
      </c>
      <c r="F19" s="156">
        <v>30110558.33465261</v>
      </c>
      <c r="G19" s="156">
        <v>30292387.42123799</v>
      </c>
      <c r="H19" s="156">
        <v>30421516.646513775</v>
      </c>
      <c r="I19" s="156">
        <v>30414821.754010692</v>
      </c>
      <c r="J19" s="156">
        <v>30110558.33465261</v>
      </c>
      <c r="K19" s="156">
        <v>30110558.33465261</v>
      </c>
      <c r="L19" s="156">
        <v>30292387.42123799</v>
      </c>
      <c r="M19" s="156">
        <v>30421516.646513775</v>
      </c>
      <c r="N19" s="156">
        <v>30414821.754010692</v>
      </c>
      <c r="O19" s="156">
        <f t="shared" si="1"/>
        <v>181829.08658538014</v>
      </c>
    </row>
    <row r="20" spans="1:15" s="50" customFormat="1" ht="12.75">
      <c r="A20" s="47" t="s">
        <v>113</v>
      </c>
      <c r="B20" s="47"/>
      <c r="C20" s="37"/>
      <c r="D20" s="54" t="s">
        <v>176</v>
      </c>
      <c r="E20" s="73">
        <v>19047084.011156984</v>
      </c>
      <c r="F20" s="73">
        <v>19047084.011156984</v>
      </c>
      <c r="G20" s="73">
        <v>19170655.350281496</v>
      </c>
      <c r="H20" s="73">
        <v>19302440.760748774</v>
      </c>
      <c r="I20" s="73">
        <v>19459696.660349276</v>
      </c>
      <c r="J20" s="73">
        <v>19047084.011156984</v>
      </c>
      <c r="K20" s="73">
        <v>19047084.011156984</v>
      </c>
      <c r="L20" s="73">
        <v>19170655.350281496</v>
      </c>
      <c r="M20" s="73">
        <v>19302440.760748774</v>
      </c>
      <c r="N20" s="73">
        <v>19459696.660349276</v>
      </c>
      <c r="O20" s="73">
        <f t="shared" si="1"/>
        <v>123571.33912451193</v>
      </c>
    </row>
    <row r="21" spans="1:15" ht="12.75">
      <c r="A21" s="47" t="s">
        <v>28</v>
      </c>
      <c r="B21" s="47"/>
      <c r="C21" s="37"/>
      <c r="D21" s="57" t="s">
        <v>126</v>
      </c>
      <c r="E21" s="162">
        <v>6921517.040345018</v>
      </c>
      <c r="F21" s="162">
        <v>6921517.040345018</v>
      </c>
      <c r="G21" s="75">
        <v>6960582.198651346</v>
      </c>
      <c r="H21" s="75">
        <v>6994936.038832668</v>
      </c>
      <c r="I21" s="75">
        <v>7015867.018470415</v>
      </c>
      <c r="J21" s="75">
        <v>6921517.040345018</v>
      </c>
      <c r="K21" s="75">
        <v>6921517.040345018</v>
      </c>
      <c r="L21" s="75">
        <v>6960582.198651346</v>
      </c>
      <c r="M21" s="75">
        <v>6994936.038832668</v>
      </c>
      <c r="N21" s="75">
        <v>7015867.018470415</v>
      </c>
      <c r="O21" s="75">
        <f t="shared" si="1"/>
        <v>39065.15830632858</v>
      </c>
    </row>
    <row r="22" spans="1:15" ht="12.75">
      <c r="A22" s="47" t="s">
        <v>37</v>
      </c>
      <c r="B22" s="47"/>
      <c r="C22" s="37"/>
      <c r="D22" s="57" t="s">
        <v>127</v>
      </c>
      <c r="E22" s="162">
        <v>6015386.303823922</v>
      </c>
      <c r="F22" s="162">
        <v>6015386.303823922</v>
      </c>
      <c r="G22" s="75">
        <v>6055251.6107489215</v>
      </c>
      <c r="H22" s="75">
        <v>6116438.492703921</v>
      </c>
      <c r="I22" s="75">
        <v>6174567.352248921</v>
      </c>
      <c r="J22" s="75">
        <v>6015386.303823922</v>
      </c>
      <c r="K22" s="75">
        <v>6015386.303823922</v>
      </c>
      <c r="L22" s="75">
        <v>6055251.6107489215</v>
      </c>
      <c r="M22" s="75">
        <v>6116438.492703921</v>
      </c>
      <c r="N22" s="75">
        <v>6174567.352248921</v>
      </c>
      <c r="O22" s="75">
        <f t="shared" si="1"/>
        <v>39865.30692499969</v>
      </c>
    </row>
    <row r="23" spans="1:15" ht="12.75">
      <c r="A23" s="47" t="s">
        <v>117</v>
      </c>
      <c r="B23" s="47"/>
      <c r="C23" s="37"/>
      <c r="D23" s="141" t="s">
        <v>128</v>
      </c>
      <c r="E23" s="162">
        <v>3290890.5530225</v>
      </c>
      <c r="F23" s="162">
        <v>3290890.5530225</v>
      </c>
      <c r="G23" s="75">
        <v>3316755.1887000003</v>
      </c>
      <c r="H23" s="75">
        <v>3335834.0648600003</v>
      </c>
      <c r="I23" s="75">
        <v>3415180.1419399995</v>
      </c>
      <c r="J23" s="75">
        <v>3290890.5530225</v>
      </c>
      <c r="K23" s="75">
        <v>3290890.5530225</v>
      </c>
      <c r="L23" s="75">
        <v>3316755.1887000003</v>
      </c>
      <c r="M23" s="75">
        <v>3335834.0648600003</v>
      </c>
      <c r="N23" s="75">
        <v>3415180.1419399995</v>
      </c>
      <c r="O23" s="75">
        <f t="shared" si="1"/>
        <v>25864.635677500162</v>
      </c>
    </row>
    <row r="24" spans="1:15" ht="12.75">
      <c r="A24" s="163" t="s">
        <v>189</v>
      </c>
      <c r="B24" s="47"/>
      <c r="C24" s="37"/>
      <c r="D24" s="51" t="s">
        <v>168</v>
      </c>
      <c r="E24" s="162">
        <v>2819290.113965549</v>
      </c>
      <c r="F24" s="162">
        <v>2819290.113965549</v>
      </c>
      <c r="G24" s="75">
        <v>2838066.352181233</v>
      </c>
      <c r="H24" s="75">
        <v>2855232.1643521865</v>
      </c>
      <c r="I24" s="75">
        <v>2854082.1476899483</v>
      </c>
      <c r="J24" s="75">
        <v>2819290.113965549</v>
      </c>
      <c r="K24" s="75">
        <v>2819290.113965549</v>
      </c>
      <c r="L24" s="75">
        <v>2838066.352181233</v>
      </c>
      <c r="M24" s="75">
        <v>2855232.1643521865</v>
      </c>
      <c r="N24" s="75">
        <v>2854082.1476899483</v>
      </c>
      <c r="O24" s="75">
        <f t="shared" si="1"/>
        <v>18776.23821568396</v>
      </c>
    </row>
    <row r="25" spans="1:15" s="50" customFormat="1" ht="12.75">
      <c r="A25" s="143" t="s">
        <v>38</v>
      </c>
      <c r="B25" s="143"/>
      <c r="C25" s="144"/>
      <c r="D25" s="54" t="s">
        <v>129</v>
      </c>
      <c r="E25" s="162">
        <v>3183057.747490335</v>
      </c>
      <c r="F25" s="162">
        <v>3183057.747490335</v>
      </c>
      <c r="G25" s="75">
        <v>3188604.3578605936</v>
      </c>
      <c r="H25" s="75">
        <v>3171682.8915922605</v>
      </c>
      <c r="I25" s="75">
        <v>3172637.9596072603</v>
      </c>
      <c r="J25" s="73">
        <v>3183057.747490335</v>
      </c>
      <c r="K25" s="73">
        <v>3183057.747490335</v>
      </c>
      <c r="L25" s="73">
        <v>3188604.3578605936</v>
      </c>
      <c r="M25" s="73">
        <v>3171682.8915922605</v>
      </c>
      <c r="N25" s="73">
        <v>3172637.9596072603</v>
      </c>
      <c r="O25" s="73">
        <f t="shared" si="1"/>
        <v>5546.610370258801</v>
      </c>
    </row>
    <row r="26" spans="1:15" s="55" customFormat="1" ht="12.75">
      <c r="A26" s="143" t="s">
        <v>142</v>
      </c>
      <c r="B26" s="145"/>
      <c r="C26" s="144"/>
      <c r="D26" s="54" t="s">
        <v>130</v>
      </c>
      <c r="E26" s="73">
        <v>7880416.57600529</v>
      </c>
      <c r="F26" s="73">
        <v>7880416.57600529</v>
      </c>
      <c r="G26" s="73">
        <v>7933127.713095899</v>
      </c>
      <c r="H26" s="73">
        <v>7947392.994172745</v>
      </c>
      <c r="I26" s="73">
        <v>7782487.134054151</v>
      </c>
      <c r="J26" s="73">
        <v>7880416.57600529</v>
      </c>
      <c r="K26" s="73">
        <v>7880416.57600529</v>
      </c>
      <c r="L26" s="73">
        <v>7933127.713095899</v>
      </c>
      <c r="M26" s="73">
        <v>7947392.994172745</v>
      </c>
      <c r="N26" s="73">
        <v>7782487.134054151</v>
      </c>
      <c r="O26" s="73">
        <f t="shared" si="1"/>
        <v>52711.13709060848</v>
      </c>
    </row>
    <row r="27" spans="1:15" s="59" customFormat="1" ht="12.75">
      <c r="A27" s="47" t="s">
        <v>121</v>
      </c>
      <c r="B27" s="47"/>
      <c r="C27" s="37"/>
      <c r="D27" s="57" t="s">
        <v>131</v>
      </c>
      <c r="E27" s="162">
        <v>3678036.5303164236</v>
      </c>
      <c r="F27" s="162">
        <v>3678036.5303164236</v>
      </c>
      <c r="G27" s="75">
        <v>3725535.021858724</v>
      </c>
      <c r="H27" s="75">
        <v>3756550.798847244</v>
      </c>
      <c r="I27" s="75">
        <v>3638205.0200941525</v>
      </c>
      <c r="J27" s="75">
        <v>3678036.5303164236</v>
      </c>
      <c r="K27" s="75">
        <v>3678036.5303164236</v>
      </c>
      <c r="L27" s="75">
        <v>3725535.021858724</v>
      </c>
      <c r="M27" s="75">
        <v>3756550.798847244</v>
      </c>
      <c r="N27" s="75">
        <v>3638205.0200941525</v>
      </c>
      <c r="O27" s="75">
        <f t="shared" si="1"/>
        <v>47498.49154230021</v>
      </c>
    </row>
    <row r="28" spans="1:15" s="59" customFormat="1" ht="12.75">
      <c r="A28" s="47" t="s">
        <v>122</v>
      </c>
      <c r="B28" s="47"/>
      <c r="C28" s="37"/>
      <c r="D28" s="57" t="s">
        <v>132</v>
      </c>
      <c r="E28" s="162">
        <v>4202380.045688868</v>
      </c>
      <c r="F28" s="162">
        <v>4202380.045688868</v>
      </c>
      <c r="G28" s="75">
        <v>4207592.691237175</v>
      </c>
      <c r="H28" s="75">
        <v>4190842.195325501</v>
      </c>
      <c r="I28" s="75">
        <v>4144282.113959999</v>
      </c>
      <c r="J28" s="75">
        <v>4202380.045688868</v>
      </c>
      <c r="K28" s="75">
        <v>4202380.045688868</v>
      </c>
      <c r="L28" s="75">
        <v>4207592.691237175</v>
      </c>
      <c r="M28" s="75">
        <v>4190842.195325501</v>
      </c>
      <c r="N28" s="75">
        <v>4144282.113959999</v>
      </c>
      <c r="O28" s="75">
        <f t="shared" si="1"/>
        <v>5212.645548307337</v>
      </c>
    </row>
    <row r="29" spans="1:15" s="50" customFormat="1" ht="12.75">
      <c r="A29" s="47" t="s">
        <v>39</v>
      </c>
      <c r="B29" s="47"/>
      <c r="C29" s="37"/>
      <c r="D29" s="60" t="s">
        <v>40</v>
      </c>
      <c r="E29" s="73">
        <v>15521500.165905664</v>
      </c>
      <c r="F29" s="73">
        <v>15521500.165905664</v>
      </c>
      <c r="G29" s="73">
        <v>15718660.231413163</v>
      </c>
      <c r="H29" s="73">
        <v>15766371.749078162</v>
      </c>
      <c r="I29" s="73">
        <v>15564513.80875316</v>
      </c>
      <c r="J29" s="73">
        <v>15521500.165905664</v>
      </c>
      <c r="K29" s="73">
        <v>15521500.165905664</v>
      </c>
      <c r="L29" s="73">
        <v>15718660.231413163</v>
      </c>
      <c r="M29" s="73">
        <v>15766371.749078162</v>
      </c>
      <c r="N29" s="73">
        <v>15564513.80875316</v>
      </c>
      <c r="O29" s="73">
        <f t="shared" si="1"/>
        <v>197160.0655074995</v>
      </c>
    </row>
    <row r="30" spans="1:15" s="50" customFormat="1" ht="12.75">
      <c r="A30" s="47" t="s">
        <v>41</v>
      </c>
      <c r="B30" s="143"/>
      <c r="C30" s="144"/>
      <c r="D30" s="142" t="s">
        <v>136</v>
      </c>
      <c r="E30" s="73">
        <v>8090410.40041095</v>
      </c>
      <c r="F30" s="73">
        <v>8090410.40041095</v>
      </c>
      <c r="G30" s="73">
        <v>8216014.593836783</v>
      </c>
      <c r="H30" s="73">
        <v>8148990.63545345</v>
      </c>
      <c r="I30" s="73">
        <v>7942853.912723448</v>
      </c>
      <c r="J30" s="73">
        <v>8090410.40041095</v>
      </c>
      <c r="K30" s="73">
        <v>8090410.40041095</v>
      </c>
      <c r="L30" s="73">
        <v>8216014.593836783</v>
      </c>
      <c r="M30" s="73">
        <v>8148990.63545345</v>
      </c>
      <c r="N30" s="73">
        <v>7942853.912723448</v>
      </c>
      <c r="O30" s="73">
        <f t="shared" si="1"/>
        <v>125604.19342583325</v>
      </c>
    </row>
    <row r="31" spans="1:15" s="50" customFormat="1" ht="12.75">
      <c r="A31" s="47" t="s">
        <v>179</v>
      </c>
      <c r="B31" s="143"/>
      <c r="C31" s="144"/>
      <c r="D31" s="142" t="s">
        <v>174</v>
      </c>
      <c r="E31" s="73">
        <v>7431089.765494713</v>
      </c>
      <c r="F31" s="73">
        <v>7431089.765494713</v>
      </c>
      <c r="G31" s="73">
        <v>7502645.637576379</v>
      </c>
      <c r="H31" s="73">
        <v>7617381.113624712</v>
      </c>
      <c r="I31" s="73">
        <v>7621659.896029712</v>
      </c>
      <c r="J31" s="73">
        <v>7431089.765494713</v>
      </c>
      <c r="K31" s="73">
        <v>7431089.765494713</v>
      </c>
      <c r="L31" s="73">
        <v>7502645.637576379</v>
      </c>
      <c r="M31" s="73">
        <v>7617381.113624712</v>
      </c>
      <c r="N31" s="73">
        <v>7621659.896029712</v>
      </c>
      <c r="O31" s="73">
        <f t="shared" si="1"/>
        <v>71555.87208166625</v>
      </c>
    </row>
    <row r="32" spans="1:15" s="50" customFormat="1" ht="12.75">
      <c r="A32" s="47" t="s">
        <v>42</v>
      </c>
      <c r="B32" s="47"/>
      <c r="C32" s="37"/>
      <c r="D32" s="54" t="s">
        <v>43</v>
      </c>
      <c r="E32" s="73">
        <v>8128950.669139709</v>
      </c>
      <c r="F32" s="73">
        <v>8128950.669139709</v>
      </c>
      <c r="G32" s="73">
        <v>8145720.001960265</v>
      </c>
      <c r="H32" s="73">
        <v>8161559.377808043</v>
      </c>
      <c r="I32" s="73">
        <v>8221598.44921471</v>
      </c>
      <c r="J32" s="73">
        <v>8128950.669139709</v>
      </c>
      <c r="K32" s="73">
        <v>8128950.669139709</v>
      </c>
      <c r="L32" s="73">
        <v>8145720.001960265</v>
      </c>
      <c r="M32" s="73">
        <v>8161559.377808043</v>
      </c>
      <c r="N32" s="73">
        <v>8221598.44921471</v>
      </c>
      <c r="O32" s="73">
        <f t="shared" si="1"/>
        <v>16769.332820556127</v>
      </c>
    </row>
    <row r="33" spans="1:15" s="50" customFormat="1" ht="12.75">
      <c r="A33" s="47" t="s">
        <v>44</v>
      </c>
      <c r="B33" s="143"/>
      <c r="C33" s="144"/>
      <c r="D33" s="54" t="s">
        <v>137</v>
      </c>
      <c r="E33" s="73">
        <v>1544044.0336797088</v>
      </c>
      <c r="F33" s="73">
        <v>1544044.0336797088</v>
      </c>
      <c r="G33" s="73">
        <v>1555672.2815702644</v>
      </c>
      <c r="H33" s="73">
        <v>1587763.562533042</v>
      </c>
      <c r="I33" s="73">
        <v>1656774.716054709</v>
      </c>
      <c r="J33" s="73">
        <v>1544044.0336797088</v>
      </c>
      <c r="K33" s="73">
        <v>1544044.0336797088</v>
      </c>
      <c r="L33" s="73">
        <v>1555672.2815702644</v>
      </c>
      <c r="M33" s="73">
        <v>1587763.562533042</v>
      </c>
      <c r="N33" s="73">
        <v>1656774.716054709</v>
      </c>
      <c r="O33" s="73">
        <f t="shared" si="1"/>
        <v>11628.247890555533</v>
      </c>
    </row>
    <row r="34" spans="1:15" s="50" customFormat="1" ht="12.75">
      <c r="A34" s="47" t="s">
        <v>45</v>
      </c>
      <c r="B34" s="143"/>
      <c r="C34" s="144"/>
      <c r="D34" s="54" t="s">
        <v>138</v>
      </c>
      <c r="E34" s="73">
        <v>6042514.661517501</v>
      </c>
      <c r="F34" s="73">
        <v>6042514.661517501</v>
      </c>
      <c r="G34" s="73">
        <v>6030066.656980001</v>
      </c>
      <c r="H34" s="73">
        <v>6012659.3222050015</v>
      </c>
      <c r="I34" s="73">
        <v>5996221.131870002</v>
      </c>
      <c r="J34" s="73">
        <v>6042514.661517501</v>
      </c>
      <c r="K34" s="73">
        <v>6042514.661517501</v>
      </c>
      <c r="L34" s="73">
        <v>6030066.656980001</v>
      </c>
      <c r="M34" s="73">
        <v>6012659.3222050015</v>
      </c>
      <c r="N34" s="73">
        <v>5996221.131870002</v>
      </c>
      <c r="O34" s="73">
        <f t="shared" si="1"/>
        <v>-12448.00453749951</v>
      </c>
    </row>
    <row r="35" spans="1:15" s="50" customFormat="1" ht="12.75">
      <c r="A35" s="47" t="s">
        <v>46</v>
      </c>
      <c r="B35" s="143"/>
      <c r="C35" s="144"/>
      <c r="D35" s="54" t="s">
        <v>139</v>
      </c>
      <c r="E35" s="73">
        <v>542391.9739425001</v>
      </c>
      <c r="F35" s="73">
        <v>542391.9739425001</v>
      </c>
      <c r="G35" s="73">
        <v>559981.0634100001</v>
      </c>
      <c r="H35" s="73">
        <v>561136.4930700001</v>
      </c>
      <c r="I35" s="73">
        <v>568602.6012900001</v>
      </c>
      <c r="J35" s="73">
        <v>542391.9739425001</v>
      </c>
      <c r="K35" s="73">
        <v>542391.9739425001</v>
      </c>
      <c r="L35" s="73">
        <v>559981.0634100001</v>
      </c>
      <c r="M35" s="73">
        <v>561136.4930700001</v>
      </c>
      <c r="N35" s="73">
        <v>568602.6012900001</v>
      </c>
      <c r="O35" s="73">
        <f t="shared" si="1"/>
        <v>17589.089467499987</v>
      </c>
    </row>
    <row r="36" spans="1:15" s="50" customFormat="1" ht="12.75">
      <c r="A36" s="47" t="s">
        <v>47</v>
      </c>
      <c r="B36" s="47"/>
      <c r="C36" s="37"/>
      <c r="D36" s="54" t="s">
        <v>48</v>
      </c>
      <c r="E36" s="73">
        <v>8669932.68870061</v>
      </c>
      <c r="F36" s="73">
        <v>8669932.68870061</v>
      </c>
      <c r="G36" s="73">
        <v>8695575.79502363</v>
      </c>
      <c r="H36" s="73">
        <v>8759504.832912095</v>
      </c>
      <c r="I36" s="73">
        <v>8727208.835796662</v>
      </c>
      <c r="J36" s="73">
        <v>8669932.68870061</v>
      </c>
      <c r="K36" s="73">
        <v>8669932.68870061</v>
      </c>
      <c r="L36" s="73">
        <v>8695575.79502363</v>
      </c>
      <c r="M36" s="73">
        <v>8759504.832912095</v>
      </c>
      <c r="N36" s="73">
        <v>8727208.835796662</v>
      </c>
      <c r="O36" s="73">
        <f t="shared" si="1"/>
        <v>25643.10632301867</v>
      </c>
    </row>
    <row r="37" spans="1:15" ht="12.75">
      <c r="A37" s="47" t="s">
        <v>101</v>
      </c>
      <c r="B37" s="47"/>
      <c r="C37" s="37"/>
      <c r="D37" s="57" t="s">
        <v>140</v>
      </c>
      <c r="E37" s="162">
        <v>1079588.2216025002</v>
      </c>
      <c r="F37" s="162">
        <v>1079588.2216025002</v>
      </c>
      <c r="G37" s="75">
        <v>1091333.1230300004</v>
      </c>
      <c r="H37" s="75">
        <v>1097739.1935200002</v>
      </c>
      <c r="I37" s="75">
        <v>1125901.7511500004</v>
      </c>
      <c r="J37" s="75">
        <v>1079588.2216025002</v>
      </c>
      <c r="K37" s="75">
        <v>1079588.2216025002</v>
      </c>
      <c r="L37" s="75">
        <v>1091333.1230300004</v>
      </c>
      <c r="M37" s="75">
        <v>1097739.1935200002</v>
      </c>
      <c r="N37" s="75">
        <v>1125901.7511500004</v>
      </c>
      <c r="O37" s="75">
        <f t="shared" si="1"/>
        <v>11744.901427500183</v>
      </c>
    </row>
    <row r="38" spans="1:15" ht="12.75">
      <c r="A38" s="47" t="s">
        <v>49</v>
      </c>
      <c r="B38" s="47"/>
      <c r="C38" s="37"/>
      <c r="D38" s="57" t="s">
        <v>141</v>
      </c>
      <c r="E38" s="162">
        <v>419633.4375</v>
      </c>
      <c r="F38" s="162">
        <v>419633.4375</v>
      </c>
      <c r="G38" s="75">
        <v>474073.5</v>
      </c>
      <c r="H38" s="75">
        <v>499448.8125</v>
      </c>
      <c r="I38" s="75">
        <v>519288.75</v>
      </c>
      <c r="J38" s="75">
        <v>419633.4375</v>
      </c>
      <c r="K38" s="75">
        <v>419633.4375</v>
      </c>
      <c r="L38" s="75">
        <v>474073.5</v>
      </c>
      <c r="M38" s="75">
        <v>499448.8125</v>
      </c>
      <c r="N38" s="75">
        <v>519288.75</v>
      </c>
      <c r="O38" s="75">
        <f t="shared" si="1"/>
        <v>54440.0625</v>
      </c>
    </row>
    <row r="39" spans="1:15" ht="12.75">
      <c r="A39" s="47" t="s">
        <v>50</v>
      </c>
      <c r="B39" s="47"/>
      <c r="C39" s="37"/>
      <c r="D39" s="51" t="s">
        <v>149</v>
      </c>
      <c r="E39" s="162">
        <v>7170711.029598111</v>
      </c>
      <c r="F39" s="162">
        <v>7170711.029598111</v>
      </c>
      <c r="G39" s="75">
        <v>7130169.171993631</v>
      </c>
      <c r="H39" s="75">
        <v>7162316.826892096</v>
      </c>
      <c r="I39" s="75">
        <v>7082018.334646661</v>
      </c>
      <c r="J39" s="75">
        <v>7170711.029598111</v>
      </c>
      <c r="K39" s="75">
        <v>7170711.029598111</v>
      </c>
      <c r="L39" s="75">
        <v>7130169.171993631</v>
      </c>
      <c r="M39" s="75">
        <v>7162316.826892096</v>
      </c>
      <c r="N39" s="75">
        <v>7082018.334646661</v>
      </c>
      <c r="O39" s="75">
        <f t="shared" si="1"/>
        <v>-40541.85760448035</v>
      </c>
    </row>
    <row r="40" spans="1:15" s="50" customFormat="1" ht="12.75">
      <c r="A40" s="47" t="s">
        <v>10</v>
      </c>
      <c r="B40" s="47"/>
      <c r="C40" s="37"/>
      <c r="D40" s="61" t="s">
        <v>51</v>
      </c>
      <c r="E40" s="77">
        <v>62430941.858398594</v>
      </c>
      <c r="F40" s="77">
        <v>62430941.858398594</v>
      </c>
      <c r="G40" s="77">
        <v>62852343.44963505</v>
      </c>
      <c r="H40" s="77">
        <v>63108952.606312074</v>
      </c>
      <c r="I40" s="77">
        <v>62928142.84777521</v>
      </c>
      <c r="J40" s="77">
        <v>62430941.858398594</v>
      </c>
      <c r="K40" s="77">
        <v>62430941.858398594</v>
      </c>
      <c r="L40" s="77">
        <v>62852343.44963505</v>
      </c>
      <c r="M40" s="77">
        <v>63108952.606312074</v>
      </c>
      <c r="N40" s="77">
        <v>62928142.84777521</v>
      </c>
      <c r="O40" s="77">
        <f t="shared" si="1"/>
        <v>421401.5912364572</v>
      </c>
    </row>
    <row r="41" spans="1:15" s="50" customFormat="1" ht="12.75">
      <c r="A41" s="47" t="s">
        <v>52</v>
      </c>
      <c r="B41" s="47"/>
      <c r="C41" s="37"/>
      <c r="D41" s="71" t="s">
        <v>53</v>
      </c>
      <c r="E41" s="77">
        <v>53761009.169697985</v>
      </c>
      <c r="F41" s="77">
        <v>53761009.169697985</v>
      </c>
      <c r="G41" s="77">
        <v>54156767.654611416</v>
      </c>
      <c r="H41" s="77">
        <v>54349447.77339999</v>
      </c>
      <c r="I41" s="77">
        <v>54200934.01197856</v>
      </c>
      <c r="J41" s="77">
        <v>53761009.169697985</v>
      </c>
      <c r="K41" s="77">
        <v>53761009.169697985</v>
      </c>
      <c r="L41" s="77">
        <v>54156767.654611416</v>
      </c>
      <c r="M41" s="77">
        <v>54349447.77339999</v>
      </c>
      <c r="N41" s="77">
        <v>54200934.01197856</v>
      </c>
      <c r="O41" s="77">
        <f t="shared" si="1"/>
        <v>395758.4849134311</v>
      </c>
    </row>
    <row r="42" spans="1:15" s="50" customFormat="1" ht="7.5" customHeight="1">
      <c r="A42" s="47"/>
      <c r="B42" s="47"/>
      <c r="C42" s="37"/>
      <c r="D42" s="62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4:15" ht="12.75">
      <c r="D43" s="63"/>
      <c r="E43" s="64"/>
      <c r="F43" s="64"/>
      <c r="G43" s="64"/>
      <c r="H43" s="64"/>
      <c r="I43" s="65"/>
      <c r="J43" s="65"/>
      <c r="K43" s="65"/>
      <c r="L43" s="65"/>
      <c r="M43" s="65"/>
      <c r="N43" s="65"/>
      <c r="O43" s="64"/>
    </row>
    <row r="44" spans="4:15" ht="12.75">
      <c r="D44" s="66" t="s">
        <v>54</v>
      </c>
      <c r="E44" s="67">
        <f aca="true" t="shared" si="2" ref="E44:N44">E10-E11-E25-E26</f>
        <v>0</v>
      </c>
      <c r="F44" s="67">
        <f t="shared" si="2"/>
        <v>0</v>
      </c>
      <c r="G44" s="67">
        <f t="shared" si="2"/>
        <v>0</v>
      </c>
      <c r="H44" s="67">
        <f t="shared" si="2"/>
        <v>0</v>
      </c>
      <c r="I44" s="67">
        <f t="shared" si="2"/>
        <v>0</v>
      </c>
      <c r="J44" s="67">
        <f t="shared" si="2"/>
        <v>0</v>
      </c>
      <c r="K44" s="67">
        <f t="shared" si="2"/>
        <v>0</v>
      </c>
      <c r="L44" s="67">
        <f t="shared" si="2"/>
        <v>0</v>
      </c>
      <c r="M44" s="67">
        <f t="shared" si="2"/>
        <v>0</v>
      </c>
      <c r="N44" s="67">
        <f t="shared" si="2"/>
        <v>0</v>
      </c>
      <c r="O44" s="67"/>
    </row>
    <row r="45" spans="4:15" ht="12.75">
      <c r="D45" s="66" t="s">
        <v>143</v>
      </c>
      <c r="E45" s="67">
        <f aca="true" t="shared" si="3" ref="E45:N45">E11-E12-E13-E14-E15</f>
        <v>16.99999999627471</v>
      </c>
      <c r="F45" s="67">
        <f t="shared" si="3"/>
        <v>16.99999999627471</v>
      </c>
      <c r="G45" s="67">
        <f t="shared" si="3"/>
        <v>16.99999999953434</v>
      </c>
      <c r="H45" s="67">
        <f t="shared" si="3"/>
        <v>16.999999997206032</v>
      </c>
      <c r="I45" s="67">
        <f t="shared" si="3"/>
        <v>16.999999998603016</v>
      </c>
      <c r="J45" s="67">
        <f t="shared" si="3"/>
        <v>16.99999999627471</v>
      </c>
      <c r="K45" s="67">
        <f t="shared" si="3"/>
        <v>16.99999999627471</v>
      </c>
      <c r="L45" s="67">
        <f t="shared" si="3"/>
        <v>16.99999999953434</v>
      </c>
      <c r="M45" s="67">
        <f t="shared" si="3"/>
        <v>16.999999997206032</v>
      </c>
      <c r="N45" s="67">
        <f t="shared" si="3"/>
        <v>16.999999998603016</v>
      </c>
      <c r="O45" s="67"/>
    </row>
    <row r="46" spans="4:15" ht="12.75">
      <c r="D46" s="66" t="s">
        <v>144</v>
      </c>
      <c r="E46" s="67">
        <f aca="true" t="shared" si="4" ref="E46:N46">E19-E20-E25-E26</f>
        <v>0</v>
      </c>
      <c r="F46" s="67">
        <f t="shared" si="4"/>
        <v>0</v>
      </c>
      <c r="G46" s="67">
        <f t="shared" si="4"/>
        <v>0</v>
      </c>
      <c r="H46" s="67">
        <f t="shared" si="4"/>
        <v>0</v>
      </c>
      <c r="I46" s="67">
        <f t="shared" si="4"/>
        <v>0</v>
      </c>
      <c r="J46" s="67">
        <f t="shared" si="4"/>
        <v>0</v>
      </c>
      <c r="K46" s="67">
        <f t="shared" si="4"/>
        <v>0</v>
      </c>
      <c r="L46" s="67">
        <f t="shared" si="4"/>
        <v>0</v>
      </c>
      <c r="M46" s="67">
        <f t="shared" si="4"/>
        <v>0</v>
      </c>
      <c r="N46" s="67">
        <f t="shared" si="4"/>
        <v>0</v>
      </c>
      <c r="O46" s="67"/>
    </row>
    <row r="47" spans="4:15" ht="12.75">
      <c r="D47" s="66" t="s">
        <v>145</v>
      </c>
      <c r="E47" s="67">
        <f aca="true" t="shared" si="5" ref="E47:N47">E20-E21-E22-E23-E24</f>
        <v>-4.190951585769653E-09</v>
      </c>
      <c r="F47" s="67">
        <f t="shared" si="5"/>
        <v>-4.190951585769653E-09</v>
      </c>
      <c r="G47" s="67">
        <f t="shared" si="5"/>
        <v>-6.51925802230835E-09</v>
      </c>
      <c r="H47" s="67">
        <f t="shared" si="5"/>
        <v>0</v>
      </c>
      <c r="I47" s="67">
        <f t="shared" si="5"/>
        <v>-6.984919309616089E-09</v>
      </c>
      <c r="J47" s="67">
        <f t="shared" si="5"/>
        <v>-4.190951585769653E-09</v>
      </c>
      <c r="K47" s="67">
        <f t="shared" si="5"/>
        <v>-4.190951585769653E-09</v>
      </c>
      <c r="L47" s="67">
        <f t="shared" si="5"/>
        <v>-6.51925802230835E-09</v>
      </c>
      <c r="M47" s="67">
        <f t="shared" si="5"/>
        <v>0</v>
      </c>
      <c r="N47" s="67">
        <f t="shared" si="5"/>
        <v>-6.984919309616089E-09</v>
      </c>
      <c r="O47" s="67"/>
    </row>
    <row r="48" spans="4:15" ht="12.75">
      <c r="D48" s="66" t="s">
        <v>150</v>
      </c>
      <c r="E48" s="67">
        <f aca="true" t="shared" si="6" ref="E48:N48">E26-E27-E28</f>
        <v>0</v>
      </c>
      <c r="F48" s="67">
        <f t="shared" si="6"/>
        <v>0</v>
      </c>
      <c r="G48" s="67">
        <f t="shared" si="6"/>
        <v>0</v>
      </c>
      <c r="H48" s="67">
        <f t="shared" si="6"/>
        <v>0</v>
      </c>
      <c r="I48" s="67">
        <f t="shared" si="6"/>
        <v>0</v>
      </c>
      <c r="J48" s="67">
        <f t="shared" si="6"/>
        <v>0</v>
      </c>
      <c r="K48" s="67">
        <f t="shared" si="6"/>
        <v>0</v>
      </c>
      <c r="L48" s="67">
        <f t="shared" si="6"/>
        <v>0</v>
      </c>
      <c r="M48" s="67">
        <f t="shared" si="6"/>
        <v>0</v>
      </c>
      <c r="N48" s="67">
        <f t="shared" si="6"/>
        <v>0</v>
      </c>
      <c r="O48" s="67"/>
    </row>
    <row r="49" spans="4:15" ht="12.75">
      <c r="D49" s="66" t="s">
        <v>146</v>
      </c>
      <c r="E49" s="67">
        <f aca="true" t="shared" si="7" ref="E49:N49">E29-E30-E31</f>
        <v>0</v>
      </c>
      <c r="F49" s="67">
        <f t="shared" si="7"/>
        <v>0</v>
      </c>
      <c r="G49" s="67">
        <f t="shared" si="7"/>
        <v>0</v>
      </c>
      <c r="H49" s="67">
        <f t="shared" si="7"/>
        <v>0</v>
      </c>
      <c r="I49" s="67">
        <f t="shared" si="7"/>
        <v>0</v>
      </c>
      <c r="J49" s="67">
        <f t="shared" si="7"/>
        <v>0</v>
      </c>
      <c r="K49" s="67">
        <f t="shared" si="7"/>
        <v>0</v>
      </c>
      <c r="L49" s="67">
        <f t="shared" si="7"/>
        <v>0</v>
      </c>
      <c r="M49" s="67">
        <f t="shared" si="7"/>
        <v>0</v>
      </c>
      <c r="N49" s="67">
        <f t="shared" si="7"/>
        <v>0</v>
      </c>
      <c r="O49" s="67"/>
    </row>
    <row r="50" spans="4:15" ht="12.75">
      <c r="D50" s="66" t="s">
        <v>147</v>
      </c>
      <c r="E50" s="67">
        <f aca="true" t="shared" si="8" ref="E50:N50">E32-E33-E34-E35</f>
        <v>0</v>
      </c>
      <c r="F50" s="67">
        <f t="shared" si="8"/>
        <v>0</v>
      </c>
      <c r="G50" s="67">
        <f t="shared" si="8"/>
        <v>0</v>
      </c>
      <c r="H50" s="67">
        <f t="shared" si="8"/>
        <v>-1.1641532182693481E-09</v>
      </c>
      <c r="I50" s="67">
        <f t="shared" si="8"/>
        <v>0</v>
      </c>
      <c r="J50" s="67">
        <f t="shared" si="8"/>
        <v>0</v>
      </c>
      <c r="K50" s="67">
        <f t="shared" si="8"/>
        <v>0</v>
      </c>
      <c r="L50" s="67">
        <f t="shared" si="8"/>
        <v>0</v>
      </c>
      <c r="M50" s="67">
        <f t="shared" si="8"/>
        <v>-1.1641532182693481E-09</v>
      </c>
      <c r="N50" s="67">
        <f t="shared" si="8"/>
        <v>0</v>
      </c>
      <c r="O50" s="67"/>
    </row>
    <row r="51" spans="4:15" ht="12.75">
      <c r="D51" s="66" t="s">
        <v>55</v>
      </c>
      <c r="E51" s="67">
        <f aca="true" t="shared" si="9" ref="E51:N51">E36-E37-E38-E39</f>
        <v>0</v>
      </c>
      <c r="F51" s="67">
        <f t="shared" si="9"/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>
        <f t="shared" si="9"/>
        <v>0</v>
      </c>
      <c r="M51" s="67">
        <f t="shared" si="9"/>
        <v>0</v>
      </c>
      <c r="N51" s="67">
        <f t="shared" si="9"/>
        <v>0</v>
      </c>
      <c r="O51" s="67"/>
    </row>
    <row r="52" spans="4:15" ht="12.75">
      <c r="D52" s="66" t="s">
        <v>56</v>
      </c>
      <c r="E52" s="69">
        <f aca="true" t="shared" si="10" ref="E52:N52">E40-E19-E29-E32-E36</f>
        <v>0</v>
      </c>
      <c r="F52" s="69">
        <f t="shared" si="10"/>
        <v>0</v>
      </c>
      <c r="G52" s="69">
        <f t="shared" si="10"/>
        <v>0</v>
      </c>
      <c r="H52" s="69">
        <f t="shared" si="10"/>
        <v>0</v>
      </c>
      <c r="I52" s="69">
        <f t="shared" si="10"/>
        <v>0</v>
      </c>
      <c r="J52" s="69">
        <f t="shared" si="10"/>
        <v>0</v>
      </c>
      <c r="K52" s="69">
        <f t="shared" si="10"/>
        <v>0</v>
      </c>
      <c r="L52" s="69">
        <f t="shared" si="10"/>
        <v>0</v>
      </c>
      <c r="M52" s="69">
        <f t="shared" si="10"/>
        <v>0</v>
      </c>
      <c r="N52" s="69">
        <f t="shared" si="10"/>
        <v>0</v>
      </c>
      <c r="O52" s="69"/>
    </row>
    <row r="53" spans="4:15" ht="12.75">
      <c r="D53" s="66" t="s">
        <v>148</v>
      </c>
      <c r="E53" s="69">
        <f>E41-E19-E29-E32</f>
        <v>0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4:15" ht="12.75">
      <c r="D54" s="66"/>
      <c r="E54" s="67"/>
      <c r="F54" s="67"/>
      <c r="G54" s="67"/>
      <c r="H54" s="67"/>
      <c r="I54" s="68"/>
      <c r="J54" s="68"/>
      <c r="K54" s="68"/>
      <c r="L54" s="68"/>
      <c r="M54" s="68"/>
      <c r="N54" s="68"/>
      <c r="O54" s="67"/>
    </row>
    <row r="55" spans="4:15" ht="12.75">
      <c r="D55" s="66"/>
      <c r="E55" s="67"/>
      <c r="F55" s="67"/>
      <c r="G55" s="67"/>
      <c r="H55" s="67"/>
      <c r="I55" s="68"/>
      <c r="J55" s="68"/>
      <c r="K55" s="68"/>
      <c r="L55" s="68"/>
      <c r="M55" s="68"/>
      <c r="N55" s="68"/>
      <c r="O55" s="67"/>
    </row>
    <row r="56" spans="5:15" ht="12.75">
      <c r="E56" s="69"/>
      <c r="F56" s="69"/>
      <c r="G56" s="69"/>
      <c r="H56" s="69"/>
      <c r="I56" s="70"/>
      <c r="J56" s="70"/>
      <c r="K56" s="70"/>
      <c r="L56" s="70"/>
      <c r="M56" s="70"/>
      <c r="N56" s="70"/>
      <c r="O56" s="69"/>
    </row>
    <row r="57" spans="5:15" ht="12.75">
      <c r="E57" s="69"/>
      <c r="F57" s="69"/>
      <c r="G57" s="69"/>
      <c r="H57" s="69"/>
      <c r="I57" s="70"/>
      <c r="J57" s="70"/>
      <c r="K57" s="70"/>
      <c r="L57" s="70"/>
      <c r="M57" s="70"/>
      <c r="N57" s="70"/>
      <c r="O57" s="69"/>
    </row>
    <row r="58" spans="5:15" ht="12.75">
      <c r="E58" s="69"/>
      <c r="F58" s="69"/>
      <c r="G58" s="69"/>
      <c r="H58" s="69"/>
      <c r="I58" s="70"/>
      <c r="J58" s="70"/>
      <c r="K58" s="70"/>
      <c r="L58" s="70"/>
      <c r="M58" s="70"/>
      <c r="N58" s="70"/>
      <c r="O58" s="69"/>
    </row>
    <row r="59" spans="5:15" ht="12.75">
      <c r="E59" s="69"/>
      <c r="F59" s="69"/>
      <c r="G59" s="69"/>
      <c r="H59" s="69"/>
      <c r="I59" s="70"/>
      <c r="J59" s="70"/>
      <c r="K59" s="70"/>
      <c r="L59" s="70"/>
      <c r="M59" s="70"/>
      <c r="N59" s="70"/>
      <c r="O59" s="69"/>
    </row>
    <row r="60" spans="5:15" ht="12.75">
      <c r="E60" s="69"/>
      <c r="F60" s="69"/>
      <c r="G60" s="69"/>
      <c r="H60" s="69"/>
      <c r="I60" s="70"/>
      <c r="J60" s="70"/>
      <c r="K60" s="70"/>
      <c r="L60" s="70"/>
      <c r="M60" s="70"/>
      <c r="N60" s="70"/>
      <c r="O60" s="69"/>
    </row>
    <row r="61" spans="5:15" ht="12.75">
      <c r="E61" s="69"/>
      <c r="F61" s="69"/>
      <c r="G61" s="69"/>
      <c r="H61" s="69"/>
      <c r="I61" s="70"/>
      <c r="J61" s="70"/>
      <c r="K61" s="70"/>
      <c r="L61" s="70"/>
      <c r="M61" s="70"/>
      <c r="N61" s="70"/>
      <c r="O61" s="69"/>
    </row>
    <row r="62" spans="5:15" ht="12.75">
      <c r="E62" s="69"/>
      <c r="F62" s="69"/>
      <c r="G62" s="69"/>
      <c r="H62" s="69"/>
      <c r="I62" s="70"/>
      <c r="J62" s="70"/>
      <c r="K62" s="70"/>
      <c r="L62" s="70"/>
      <c r="M62" s="70"/>
      <c r="N62" s="70"/>
      <c r="O62" s="69"/>
    </row>
    <row r="63" spans="5:15" ht="12.75">
      <c r="E63" s="69"/>
      <c r="F63" s="69"/>
      <c r="G63" s="69"/>
      <c r="H63" s="69"/>
      <c r="I63" s="70"/>
      <c r="J63" s="70"/>
      <c r="K63" s="70"/>
      <c r="L63" s="70"/>
      <c r="M63" s="70"/>
      <c r="N63" s="70"/>
      <c r="O63" s="69"/>
    </row>
    <row r="64" spans="5:15" ht="12.75">
      <c r="E64" s="69"/>
      <c r="F64" s="69"/>
      <c r="G64" s="69"/>
      <c r="H64" s="69"/>
      <c r="I64" s="70"/>
      <c r="J64" s="70"/>
      <c r="K64" s="70"/>
      <c r="L64" s="70"/>
      <c r="M64" s="70"/>
      <c r="N64" s="70"/>
      <c r="O64" s="69"/>
    </row>
    <row r="65" spans="5:15" ht="12.75">
      <c r="E65" s="69"/>
      <c r="F65" s="69"/>
      <c r="G65" s="69"/>
      <c r="H65" s="69"/>
      <c r="I65" s="70"/>
      <c r="J65" s="70"/>
      <c r="K65" s="70"/>
      <c r="L65" s="70"/>
      <c r="M65" s="70"/>
      <c r="N65" s="70"/>
      <c r="O65" s="69"/>
    </row>
    <row r="66" spans="5:15" ht="12.75">
      <c r="E66" s="52"/>
      <c r="F66" s="52"/>
      <c r="G66" s="52"/>
      <c r="H66" s="52"/>
      <c r="I66" s="58"/>
      <c r="J66" s="58"/>
      <c r="K66" s="58"/>
      <c r="L66" s="58"/>
      <c r="M66" s="58"/>
      <c r="N66" s="58"/>
      <c r="O66" s="52"/>
    </row>
    <row r="67" spans="5:15" ht="12.75">
      <c r="E67" s="52"/>
      <c r="F67" s="52"/>
      <c r="G67" s="52"/>
      <c r="H67" s="52"/>
      <c r="I67" s="58"/>
      <c r="J67" s="58"/>
      <c r="K67" s="58"/>
      <c r="L67" s="58"/>
      <c r="M67" s="58"/>
      <c r="N67" s="58"/>
      <c r="O67" s="52"/>
    </row>
    <row r="68" spans="5:15" ht="12.75">
      <c r="E68" s="52"/>
      <c r="F68" s="52"/>
      <c r="G68" s="52"/>
      <c r="H68" s="52"/>
      <c r="I68" s="58"/>
      <c r="J68" s="58"/>
      <c r="K68" s="58"/>
      <c r="L68" s="58"/>
      <c r="M68" s="58"/>
      <c r="N68" s="58"/>
      <c r="O68" s="52"/>
    </row>
    <row r="69" spans="5:15" ht="12.75">
      <c r="E69" s="52"/>
      <c r="F69" s="52"/>
      <c r="G69" s="52"/>
      <c r="H69" s="52"/>
      <c r="I69" s="58"/>
      <c r="J69" s="58"/>
      <c r="K69" s="58"/>
      <c r="L69" s="58"/>
      <c r="M69" s="58"/>
      <c r="N69" s="58"/>
      <c r="O69" s="52"/>
    </row>
    <row r="70" spans="5:15" ht="12.75">
      <c r="E70" s="52"/>
      <c r="F70" s="52"/>
      <c r="G70" s="52"/>
      <c r="H70" s="52"/>
      <c r="I70" s="58"/>
      <c r="J70" s="58"/>
      <c r="K70" s="58"/>
      <c r="L70" s="58"/>
      <c r="M70" s="58"/>
      <c r="N70" s="58"/>
      <c r="O70" s="52"/>
    </row>
    <row r="71" spans="5:15" ht="12.75">
      <c r="E71" s="52"/>
      <c r="F71" s="52"/>
      <c r="G71" s="52"/>
      <c r="H71" s="52"/>
      <c r="I71" s="58"/>
      <c r="J71" s="58"/>
      <c r="K71" s="58"/>
      <c r="L71" s="58"/>
      <c r="M71" s="58"/>
      <c r="N71" s="58"/>
      <c r="O71" s="52"/>
    </row>
    <row r="72" spans="5:15" ht="12.75">
      <c r="E72" s="52"/>
      <c r="F72" s="52"/>
      <c r="G72" s="52"/>
      <c r="H72" s="52"/>
      <c r="I72" s="58"/>
      <c r="J72" s="58"/>
      <c r="K72" s="58"/>
      <c r="L72" s="58"/>
      <c r="M72" s="58"/>
      <c r="N72" s="58"/>
      <c r="O72" s="52"/>
    </row>
    <row r="73" spans="5:15" ht="12.75">
      <c r="E73" s="52"/>
      <c r="F73" s="52"/>
      <c r="G73" s="52"/>
      <c r="H73" s="52"/>
      <c r="I73" s="58"/>
      <c r="J73" s="58"/>
      <c r="K73" s="58"/>
      <c r="L73" s="58"/>
      <c r="M73" s="58"/>
      <c r="N73" s="58"/>
      <c r="O73" s="52"/>
    </row>
    <row r="74" spans="5:15" ht="12.75">
      <c r="E74" s="52"/>
      <c r="F74" s="52"/>
      <c r="G74" s="52"/>
      <c r="H74" s="52"/>
      <c r="I74" s="58"/>
      <c r="J74" s="58"/>
      <c r="K74" s="58"/>
      <c r="L74" s="58"/>
      <c r="M74" s="58"/>
      <c r="N74" s="58"/>
      <c r="O74" s="52"/>
    </row>
    <row r="75" spans="5:15" ht="12.75">
      <c r="E75" s="52"/>
      <c r="F75" s="52"/>
      <c r="G75" s="52"/>
      <c r="H75" s="52"/>
      <c r="I75" s="58"/>
      <c r="J75" s="58"/>
      <c r="K75" s="58"/>
      <c r="L75" s="58"/>
      <c r="M75" s="58"/>
      <c r="N75" s="58"/>
      <c r="O75" s="52"/>
    </row>
    <row r="76" spans="5:15" ht="12.75">
      <c r="E76" s="52"/>
      <c r="F76" s="52"/>
      <c r="G76" s="52"/>
      <c r="H76" s="52"/>
      <c r="I76" s="58"/>
      <c r="J76" s="58"/>
      <c r="K76" s="58"/>
      <c r="L76" s="58"/>
      <c r="M76" s="58"/>
      <c r="N76" s="58"/>
      <c r="O76" s="52"/>
    </row>
    <row r="77" spans="5:15" ht="12.75">
      <c r="E77" s="52"/>
      <c r="F77" s="52"/>
      <c r="G77" s="52"/>
      <c r="H77" s="52"/>
      <c r="I77" s="58"/>
      <c r="J77" s="58"/>
      <c r="K77" s="58"/>
      <c r="L77" s="58"/>
      <c r="M77" s="58"/>
      <c r="N77" s="58"/>
      <c r="O77" s="52"/>
    </row>
    <row r="78" spans="5:15" ht="12.75">
      <c r="E78" s="52"/>
      <c r="F78" s="52"/>
      <c r="G78" s="52"/>
      <c r="H78" s="52"/>
      <c r="I78" s="58"/>
      <c r="J78" s="58"/>
      <c r="K78" s="58"/>
      <c r="L78" s="58"/>
      <c r="M78" s="58"/>
      <c r="N78" s="58"/>
      <c r="O78" s="52"/>
    </row>
    <row r="79" spans="5:15" ht="12.75">
      <c r="E79" s="52"/>
      <c r="F79" s="52"/>
      <c r="G79" s="52"/>
      <c r="H79" s="52"/>
      <c r="I79" s="58"/>
      <c r="J79" s="58"/>
      <c r="K79" s="58"/>
      <c r="L79" s="58"/>
      <c r="M79" s="58"/>
      <c r="N79" s="58"/>
      <c r="O79" s="52"/>
    </row>
    <row r="80" spans="5:15" ht="12.75">
      <c r="E80" s="52"/>
      <c r="F80" s="52"/>
      <c r="G80" s="52"/>
      <c r="H80" s="52"/>
      <c r="I80" s="58"/>
      <c r="J80" s="58"/>
      <c r="K80" s="58"/>
      <c r="L80" s="58"/>
      <c r="M80" s="58"/>
      <c r="N80" s="58"/>
      <c r="O80" s="52"/>
    </row>
    <row r="81" spans="5:15" ht="12.75">
      <c r="E81" s="52"/>
      <c r="F81" s="52"/>
      <c r="G81" s="52"/>
      <c r="H81" s="52"/>
      <c r="I81" s="58"/>
      <c r="J81" s="58"/>
      <c r="K81" s="58"/>
      <c r="L81" s="58"/>
      <c r="M81" s="58"/>
      <c r="N81" s="58"/>
      <c r="O81" s="52"/>
    </row>
    <row r="82" spans="5:15" ht="12.75">
      <c r="E82" s="52"/>
      <c r="F82" s="52"/>
      <c r="G82" s="52"/>
      <c r="H82" s="52"/>
      <c r="I82" s="58"/>
      <c r="J82" s="58"/>
      <c r="K82" s="58"/>
      <c r="L82" s="58"/>
      <c r="M82" s="58"/>
      <c r="N82" s="58"/>
      <c r="O82" s="52"/>
    </row>
    <row r="83" spans="5:15" ht="12.75">
      <c r="E83" s="52"/>
      <c r="F83" s="52"/>
      <c r="G83" s="52"/>
      <c r="H83" s="52"/>
      <c r="I83" s="58"/>
      <c r="J83" s="58"/>
      <c r="K83" s="58"/>
      <c r="L83" s="58"/>
      <c r="M83" s="58"/>
      <c r="N83" s="58"/>
      <c r="O83" s="52"/>
    </row>
    <row r="84" spans="5:15" ht="12.75">
      <c r="E84" s="52"/>
      <c r="F84" s="52"/>
      <c r="G84" s="52"/>
      <c r="H84" s="52"/>
      <c r="I84" s="58"/>
      <c r="J84" s="58"/>
      <c r="K84" s="58"/>
      <c r="L84" s="58"/>
      <c r="M84" s="58"/>
      <c r="N84" s="58"/>
      <c r="O84" s="52"/>
    </row>
    <row r="85" spans="5:15" ht="12.75">
      <c r="E85" s="52"/>
      <c r="F85" s="52"/>
      <c r="G85" s="52"/>
      <c r="H85" s="52"/>
      <c r="I85" s="58"/>
      <c r="J85" s="58"/>
      <c r="K85" s="58"/>
      <c r="L85" s="58"/>
      <c r="M85" s="58"/>
      <c r="N85" s="58"/>
      <c r="O85" s="52"/>
    </row>
    <row r="86" spans="5:15" ht="12.75">
      <c r="E86" s="52"/>
      <c r="F86" s="52"/>
      <c r="G86" s="52"/>
      <c r="H86" s="52"/>
      <c r="I86" s="58"/>
      <c r="J86" s="58"/>
      <c r="K86" s="58"/>
      <c r="L86" s="58"/>
      <c r="M86" s="58"/>
      <c r="N86" s="58"/>
      <c r="O86" s="52"/>
    </row>
    <row r="87" spans="5:15" ht="12.75">
      <c r="E87" s="52"/>
      <c r="F87" s="52"/>
      <c r="G87" s="52"/>
      <c r="H87" s="52"/>
      <c r="I87" s="58"/>
      <c r="J87" s="58"/>
      <c r="K87" s="58"/>
      <c r="L87" s="58"/>
      <c r="M87" s="58"/>
      <c r="N87" s="58"/>
      <c r="O87" s="52"/>
    </row>
    <row r="88" spans="5:15" ht="12.75">
      <c r="E88" s="52"/>
      <c r="F88" s="52"/>
      <c r="G88" s="52"/>
      <c r="H88" s="52"/>
      <c r="I88" s="58"/>
      <c r="J88" s="58"/>
      <c r="K88" s="58"/>
      <c r="L88" s="58"/>
      <c r="M88" s="58"/>
      <c r="N88" s="58"/>
      <c r="O88" s="52"/>
    </row>
    <row r="89" spans="5:15" ht="12.75">
      <c r="E89" s="52"/>
      <c r="F89" s="52"/>
      <c r="G89" s="52"/>
      <c r="H89" s="52"/>
      <c r="I89" s="58"/>
      <c r="J89" s="58"/>
      <c r="K89" s="58"/>
      <c r="L89" s="58"/>
      <c r="M89" s="58"/>
      <c r="N89" s="58"/>
      <c r="O89" s="52"/>
    </row>
    <row r="90" spans="5:15" ht="12.75">
      <c r="E90" s="52"/>
      <c r="F90" s="52"/>
      <c r="G90" s="52"/>
      <c r="H90" s="52"/>
      <c r="I90" s="58"/>
      <c r="J90" s="58"/>
      <c r="K90" s="58"/>
      <c r="L90" s="58"/>
      <c r="M90" s="58"/>
      <c r="N90" s="58"/>
      <c r="O90" s="52"/>
    </row>
    <row r="91" spans="5:15" ht="12.75">
      <c r="E91" s="52"/>
      <c r="F91" s="52"/>
      <c r="G91" s="52"/>
      <c r="H91" s="52"/>
      <c r="I91" s="58"/>
      <c r="J91" s="58"/>
      <c r="K91" s="58"/>
      <c r="L91" s="58"/>
      <c r="M91" s="58"/>
      <c r="N91" s="58"/>
      <c r="O91" s="52"/>
    </row>
    <row r="92" spans="5:15" ht="12.75">
      <c r="E92" s="52"/>
      <c r="F92" s="52"/>
      <c r="G92" s="52"/>
      <c r="H92" s="52"/>
      <c r="I92" s="58"/>
      <c r="J92" s="58"/>
      <c r="K92" s="58"/>
      <c r="L92" s="58"/>
      <c r="M92" s="58"/>
      <c r="N92" s="58"/>
      <c r="O92" s="52"/>
    </row>
    <row r="93" spans="5:15" ht="12.75">
      <c r="E93" s="52"/>
      <c r="F93" s="52"/>
      <c r="G93" s="52"/>
      <c r="H93" s="52"/>
      <c r="I93" s="58"/>
      <c r="J93" s="58"/>
      <c r="K93" s="58"/>
      <c r="L93" s="58"/>
      <c r="M93" s="58"/>
      <c r="N93" s="58"/>
      <c r="O93" s="52"/>
    </row>
    <row r="94" spans="5:15" ht="12.75">
      <c r="E94" s="52"/>
      <c r="F94" s="52"/>
      <c r="G94" s="52"/>
      <c r="H94" s="52"/>
      <c r="I94" s="58"/>
      <c r="J94" s="58"/>
      <c r="K94" s="58"/>
      <c r="L94" s="58"/>
      <c r="M94" s="58"/>
      <c r="N94" s="58"/>
      <c r="O94" s="52"/>
    </row>
    <row r="95" spans="5:15" ht="12.75">
      <c r="E95" s="52"/>
      <c r="F95" s="52"/>
      <c r="G95" s="52"/>
      <c r="H95" s="52"/>
      <c r="I95" s="58"/>
      <c r="J95" s="58"/>
      <c r="K95" s="58"/>
      <c r="L95" s="58"/>
      <c r="M95" s="58"/>
      <c r="N95" s="58"/>
      <c r="O95" s="52"/>
    </row>
    <row r="96" spans="5:15" ht="12.75">
      <c r="E96" s="52"/>
      <c r="F96" s="52"/>
      <c r="G96" s="52"/>
      <c r="H96" s="52"/>
      <c r="I96" s="58"/>
      <c r="J96" s="58"/>
      <c r="K96" s="58"/>
      <c r="L96" s="58"/>
      <c r="M96" s="58"/>
      <c r="N96" s="58"/>
      <c r="O96" s="52"/>
    </row>
    <row r="97" spans="5:15" ht="12.75">
      <c r="E97" s="52"/>
      <c r="F97" s="52"/>
      <c r="G97" s="52"/>
      <c r="H97" s="52"/>
      <c r="I97" s="58"/>
      <c r="J97" s="58"/>
      <c r="K97" s="58"/>
      <c r="L97" s="58"/>
      <c r="M97" s="58"/>
      <c r="N97" s="58"/>
      <c r="O97" s="52"/>
    </row>
    <row r="98" spans="5:15" ht="12.75">
      <c r="E98" s="52"/>
      <c r="F98" s="52"/>
      <c r="G98" s="52"/>
      <c r="H98" s="52"/>
      <c r="I98" s="58"/>
      <c r="J98" s="58"/>
      <c r="K98" s="58"/>
      <c r="L98" s="58"/>
      <c r="M98" s="58"/>
      <c r="N98" s="58"/>
      <c r="O98" s="52"/>
    </row>
    <row r="99" spans="5:15" ht="12.75">
      <c r="E99" s="52"/>
      <c r="F99" s="52"/>
      <c r="G99" s="52"/>
      <c r="H99" s="52"/>
      <c r="I99" s="58"/>
      <c r="J99" s="58"/>
      <c r="K99" s="58"/>
      <c r="L99" s="58"/>
      <c r="M99" s="58"/>
      <c r="N99" s="58"/>
      <c r="O99" s="52"/>
    </row>
    <row r="100" spans="5:15" ht="12.75">
      <c r="E100" s="52"/>
      <c r="F100" s="52"/>
      <c r="G100" s="52"/>
      <c r="H100" s="52"/>
      <c r="I100" s="58"/>
      <c r="J100" s="58"/>
      <c r="K100" s="58"/>
      <c r="L100" s="58"/>
      <c r="M100" s="58"/>
      <c r="N100" s="58"/>
      <c r="O100" s="52"/>
    </row>
    <row r="101" spans="5:15" ht="12.75">
      <c r="E101" s="52"/>
      <c r="F101" s="52"/>
      <c r="G101" s="52"/>
      <c r="H101" s="52"/>
      <c r="I101" s="58"/>
      <c r="J101" s="58"/>
      <c r="K101" s="58"/>
      <c r="L101" s="58"/>
      <c r="M101" s="58"/>
      <c r="N101" s="58"/>
      <c r="O101" s="52"/>
    </row>
    <row r="102" spans="5:15" ht="12.75">
      <c r="E102" s="52"/>
      <c r="F102" s="52"/>
      <c r="G102" s="52"/>
      <c r="H102" s="52"/>
      <c r="I102" s="58"/>
      <c r="J102" s="58"/>
      <c r="K102" s="58"/>
      <c r="L102" s="58"/>
      <c r="M102" s="58"/>
      <c r="N102" s="58"/>
      <c r="O102" s="52"/>
    </row>
    <row r="103" spans="5:15" ht="12.75">
      <c r="E103" s="52"/>
      <c r="F103" s="52"/>
      <c r="G103" s="52"/>
      <c r="H103" s="52"/>
      <c r="I103" s="58"/>
      <c r="J103" s="58"/>
      <c r="K103" s="58"/>
      <c r="L103" s="58"/>
      <c r="M103" s="58"/>
      <c r="N103" s="58"/>
      <c r="O103" s="52"/>
    </row>
    <row r="104" spans="5:15" ht="12.75">
      <c r="E104" s="52"/>
      <c r="F104" s="52"/>
      <c r="G104" s="52"/>
      <c r="H104" s="52"/>
      <c r="I104" s="58"/>
      <c r="J104" s="58"/>
      <c r="K104" s="58"/>
      <c r="L104" s="58"/>
      <c r="M104" s="58"/>
      <c r="N104" s="58"/>
      <c r="O104" s="52"/>
    </row>
    <row r="105" spans="5:15" ht="12.75">
      <c r="E105" s="52"/>
      <c r="F105" s="52"/>
      <c r="G105" s="52"/>
      <c r="H105" s="52"/>
      <c r="I105" s="58"/>
      <c r="J105" s="58"/>
      <c r="K105" s="58"/>
      <c r="L105" s="58"/>
      <c r="M105" s="58"/>
      <c r="N105" s="58"/>
      <c r="O105" s="52"/>
    </row>
    <row r="106" spans="5:15" ht="12.75">
      <c r="E106" s="52"/>
      <c r="F106" s="52"/>
      <c r="G106" s="52"/>
      <c r="H106" s="52"/>
      <c r="I106" s="58"/>
      <c r="J106" s="58"/>
      <c r="K106" s="58"/>
      <c r="L106" s="58"/>
      <c r="M106" s="58"/>
      <c r="N106" s="58"/>
      <c r="O106" s="52"/>
    </row>
    <row r="107" spans="5:15" ht="12.75">
      <c r="E107" s="52"/>
      <c r="F107" s="52"/>
      <c r="G107" s="52"/>
      <c r="H107" s="52"/>
      <c r="I107" s="58"/>
      <c r="J107" s="58"/>
      <c r="K107" s="58"/>
      <c r="L107" s="58"/>
      <c r="M107" s="58"/>
      <c r="N107" s="58"/>
      <c r="O107" s="52"/>
    </row>
    <row r="108" spans="5:15" ht="12.75">
      <c r="E108" s="52"/>
      <c r="F108" s="52"/>
      <c r="G108" s="52"/>
      <c r="H108" s="52"/>
      <c r="I108" s="58"/>
      <c r="J108" s="58"/>
      <c r="K108" s="58"/>
      <c r="L108" s="58"/>
      <c r="M108" s="58"/>
      <c r="N108" s="58"/>
      <c r="O108" s="52"/>
    </row>
    <row r="109" spans="5:15" ht="12.75">
      <c r="E109" s="52"/>
      <c r="F109" s="52"/>
      <c r="G109" s="52"/>
      <c r="H109" s="52"/>
      <c r="I109" s="58"/>
      <c r="J109" s="58"/>
      <c r="K109" s="58"/>
      <c r="L109" s="58"/>
      <c r="M109" s="58"/>
      <c r="N109" s="58"/>
      <c r="O109" s="52"/>
    </row>
    <row r="110" spans="5:15" ht="12.75">
      <c r="E110" s="52"/>
      <c r="F110" s="52"/>
      <c r="G110" s="52"/>
      <c r="H110" s="52"/>
      <c r="I110" s="58"/>
      <c r="J110" s="58"/>
      <c r="K110" s="58"/>
      <c r="L110" s="58"/>
      <c r="M110" s="58"/>
      <c r="N110" s="58"/>
      <c r="O110" s="52"/>
    </row>
    <row r="111" spans="5:15" ht="12.75">
      <c r="E111" s="52"/>
      <c r="F111" s="52"/>
      <c r="G111" s="52"/>
      <c r="H111" s="52"/>
      <c r="I111" s="58"/>
      <c r="J111" s="58"/>
      <c r="K111" s="58"/>
      <c r="L111" s="58"/>
      <c r="M111" s="58"/>
      <c r="N111" s="58"/>
      <c r="O111" s="52"/>
    </row>
    <row r="112" spans="5:15" ht="12.75">
      <c r="E112" s="52"/>
      <c r="F112" s="52"/>
      <c r="G112" s="52"/>
      <c r="H112" s="52"/>
      <c r="I112" s="58"/>
      <c r="J112" s="58"/>
      <c r="K112" s="58"/>
      <c r="L112" s="58"/>
      <c r="M112" s="58"/>
      <c r="N112" s="58"/>
      <c r="O112" s="52"/>
    </row>
    <row r="113" spans="5:15" ht="12.75">
      <c r="E113" s="52"/>
      <c r="F113" s="52"/>
      <c r="G113" s="52"/>
      <c r="H113" s="52"/>
      <c r="I113" s="58"/>
      <c r="J113" s="58"/>
      <c r="K113" s="58"/>
      <c r="L113" s="58"/>
      <c r="M113" s="58"/>
      <c r="N113" s="58"/>
      <c r="O113" s="52"/>
    </row>
    <row r="114" spans="5:15" ht="12.75">
      <c r="E114" s="52"/>
      <c r="F114" s="52"/>
      <c r="G114" s="52"/>
      <c r="H114" s="52"/>
      <c r="I114" s="58"/>
      <c r="J114" s="58"/>
      <c r="K114" s="58"/>
      <c r="L114" s="58"/>
      <c r="M114" s="58"/>
      <c r="N114" s="58"/>
      <c r="O114" s="52"/>
    </row>
    <row r="115" spans="5:15" ht="12.75">
      <c r="E115" s="52"/>
      <c r="F115" s="52"/>
      <c r="G115" s="52"/>
      <c r="H115" s="52"/>
      <c r="I115" s="58"/>
      <c r="J115" s="58"/>
      <c r="K115" s="58"/>
      <c r="L115" s="58"/>
      <c r="M115" s="58"/>
      <c r="N115" s="58"/>
      <c r="O115" s="52"/>
    </row>
    <row r="116" spans="5:15" ht="12.75">
      <c r="E116" s="52"/>
      <c r="F116" s="52"/>
      <c r="G116" s="52"/>
      <c r="H116" s="52"/>
      <c r="I116" s="58"/>
      <c r="J116" s="58"/>
      <c r="K116" s="58"/>
      <c r="L116" s="58"/>
      <c r="M116" s="58"/>
      <c r="N116" s="58"/>
      <c r="O116" s="52"/>
    </row>
    <row r="117" spans="5:15" ht="12.75">
      <c r="E117" s="52"/>
      <c r="F117" s="52"/>
      <c r="G117" s="52"/>
      <c r="H117" s="52"/>
      <c r="I117" s="58"/>
      <c r="J117" s="58"/>
      <c r="K117" s="58"/>
      <c r="L117" s="58"/>
      <c r="M117" s="58"/>
      <c r="N117" s="58"/>
      <c r="O117" s="52"/>
    </row>
    <row r="118" spans="5:15" ht="12.75">
      <c r="E118" s="52"/>
      <c r="F118" s="52"/>
      <c r="G118" s="52"/>
      <c r="H118" s="52"/>
      <c r="I118" s="58"/>
      <c r="J118" s="58"/>
      <c r="K118" s="58"/>
      <c r="L118" s="58"/>
      <c r="M118" s="58"/>
      <c r="N118" s="58"/>
      <c r="O118" s="52"/>
    </row>
    <row r="119" spans="5:15" ht="12.75">
      <c r="E119" s="52"/>
      <c r="F119" s="52"/>
      <c r="G119" s="52"/>
      <c r="H119" s="52"/>
      <c r="I119" s="58"/>
      <c r="J119" s="58"/>
      <c r="K119" s="58"/>
      <c r="L119" s="58"/>
      <c r="M119" s="58"/>
      <c r="N119" s="58"/>
      <c r="O119" s="52"/>
    </row>
    <row r="120" spans="5:15" ht="12.75">
      <c r="E120" s="52"/>
      <c r="F120" s="52"/>
      <c r="G120" s="52"/>
      <c r="H120" s="52"/>
      <c r="I120" s="58"/>
      <c r="J120" s="58"/>
      <c r="K120" s="58"/>
      <c r="L120" s="58"/>
      <c r="M120" s="58"/>
      <c r="N120" s="58"/>
      <c r="O120" s="52"/>
    </row>
    <row r="121" spans="5:15" ht="12.75">
      <c r="E121" s="52"/>
      <c r="F121" s="52"/>
      <c r="G121" s="52"/>
      <c r="H121" s="52"/>
      <c r="I121" s="58"/>
      <c r="J121" s="58"/>
      <c r="K121" s="58"/>
      <c r="L121" s="58"/>
      <c r="M121" s="58"/>
      <c r="N121" s="58"/>
      <c r="O121" s="52"/>
    </row>
    <row r="122" spans="5:15" ht="12.75">
      <c r="E122" s="52"/>
      <c r="F122" s="52"/>
      <c r="G122" s="52"/>
      <c r="H122" s="52"/>
      <c r="I122" s="58"/>
      <c r="J122" s="58"/>
      <c r="K122" s="58"/>
      <c r="L122" s="58"/>
      <c r="M122" s="58"/>
      <c r="N122" s="58"/>
      <c r="O122" s="52"/>
    </row>
    <row r="123" spans="5:15" ht="12.75">
      <c r="E123" s="52"/>
      <c r="F123" s="52"/>
      <c r="G123" s="52"/>
      <c r="H123" s="52"/>
      <c r="I123" s="58"/>
      <c r="J123" s="58"/>
      <c r="K123" s="58"/>
      <c r="L123" s="58"/>
      <c r="M123" s="58"/>
      <c r="N123" s="58"/>
      <c r="O123" s="52"/>
    </row>
    <row r="124" spans="5:15" ht="12.75">
      <c r="E124" s="52"/>
      <c r="F124" s="52"/>
      <c r="G124" s="52"/>
      <c r="H124" s="52"/>
      <c r="I124" s="58"/>
      <c r="J124" s="58"/>
      <c r="K124" s="58"/>
      <c r="L124" s="58"/>
      <c r="M124" s="58"/>
      <c r="N124" s="58"/>
      <c r="O124" s="52"/>
    </row>
    <row r="125" spans="5:15" ht="12.75">
      <c r="E125" s="52"/>
      <c r="F125" s="52"/>
      <c r="G125" s="52"/>
      <c r="H125" s="52"/>
      <c r="I125" s="58"/>
      <c r="J125" s="58"/>
      <c r="K125" s="58"/>
      <c r="L125" s="58"/>
      <c r="M125" s="58"/>
      <c r="N125" s="58"/>
      <c r="O125" s="52"/>
    </row>
    <row r="126" spans="5:15" ht="12.75">
      <c r="E126" s="52"/>
      <c r="F126" s="52"/>
      <c r="G126" s="52"/>
      <c r="H126" s="52"/>
      <c r="I126" s="58"/>
      <c r="J126" s="58"/>
      <c r="K126" s="58"/>
      <c r="L126" s="58"/>
      <c r="M126" s="58"/>
      <c r="N126" s="58"/>
      <c r="O126" s="52"/>
    </row>
    <row r="127" spans="5:15" ht="12.75">
      <c r="E127" s="52"/>
      <c r="F127" s="52"/>
      <c r="G127" s="52"/>
      <c r="H127" s="52"/>
      <c r="I127" s="58"/>
      <c r="J127" s="58"/>
      <c r="K127" s="58"/>
      <c r="L127" s="58"/>
      <c r="M127" s="58"/>
      <c r="N127" s="58"/>
      <c r="O127" s="52"/>
    </row>
    <row r="128" spans="5:15" ht="12.75">
      <c r="E128" s="52"/>
      <c r="F128" s="52"/>
      <c r="G128" s="52"/>
      <c r="H128" s="52"/>
      <c r="I128" s="58"/>
      <c r="J128" s="58"/>
      <c r="K128" s="58"/>
      <c r="L128" s="58"/>
      <c r="M128" s="58"/>
      <c r="N128" s="58"/>
      <c r="O128" s="52"/>
    </row>
    <row r="129" spans="5:15" ht="12.75">
      <c r="E129" s="52"/>
      <c r="F129" s="52"/>
      <c r="G129" s="52"/>
      <c r="H129" s="52"/>
      <c r="I129" s="58"/>
      <c r="J129" s="58"/>
      <c r="K129" s="58"/>
      <c r="L129" s="58"/>
      <c r="M129" s="58"/>
      <c r="N129" s="58"/>
      <c r="O129" s="52"/>
    </row>
    <row r="130" spans="5:15" ht="12.75">
      <c r="E130" s="52"/>
      <c r="F130" s="52"/>
      <c r="G130" s="52"/>
      <c r="H130" s="52"/>
      <c r="I130" s="58"/>
      <c r="J130" s="58"/>
      <c r="K130" s="58"/>
      <c r="L130" s="58"/>
      <c r="M130" s="58"/>
      <c r="N130" s="58"/>
      <c r="O130" s="52"/>
    </row>
    <row r="131" spans="5:15" ht="12.75">
      <c r="E131" s="52"/>
      <c r="F131" s="52"/>
      <c r="G131" s="52"/>
      <c r="H131" s="52"/>
      <c r="I131" s="58"/>
      <c r="J131" s="58"/>
      <c r="K131" s="58"/>
      <c r="L131" s="58"/>
      <c r="M131" s="58"/>
      <c r="N131" s="58"/>
      <c r="O131" s="52"/>
    </row>
    <row r="132" spans="5:15" ht="12.75">
      <c r="E132" s="52"/>
      <c r="F132" s="52"/>
      <c r="G132" s="52"/>
      <c r="H132" s="52"/>
      <c r="I132" s="58"/>
      <c r="J132" s="58"/>
      <c r="K132" s="58"/>
      <c r="L132" s="58"/>
      <c r="M132" s="58"/>
      <c r="N132" s="58"/>
      <c r="O132" s="52"/>
    </row>
    <row r="133" spans="5:15" ht="12.75">
      <c r="E133" s="52"/>
      <c r="F133" s="52"/>
      <c r="G133" s="52"/>
      <c r="H133" s="52"/>
      <c r="I133" s="58"/>
      <c r="J133" s="58"/>
      <c r="K133" s="58"/>
      <c r="L133" s="58"/>
      <c r="M133" s="58"/>
      <c r="N133" s="58"/>
      <c r="O133" s="52"/>
    </row>
    <row r="134" spans="5:15" ht="12.75">
      <c r="E134" s="52"/>
      <c r="F134" s="52"/>
      <c r="G134" s="52"/>
      <c r="H134" s="52"/>
      <c r="I134" s="58"/>
      <c r="J134" s="58"/>
      <c r="K134" s="58"/>
      <c r="L134" s="58"/>
      <c r="M134" s="58"/>
      <c r="N134" s="58"/>
      <c r="O134" s="52"/>
    </row>
    <row r="135" spans="5:15" ht="12.75">
      <c r="E135" s="52"/>
      <c r="F135" s="52"/>
      <c r="G135" s="52"/>
      <c r="H135" s="52"/>
      <c r="I135" s="58"/>
      <c r="J135" s="58"/>
      <c r="K135" s="58"/>
      <c r="L135" s="58"/>
      <c r="M135" s="58"/>
      <c r="N135" s="58"/>
      <c r="O135" s="52"/>
    </row>
    <row r="136" spans="5:15" ht="12.75">
      <c r="E136" s="52"/>
      <c r="F136" s="52"/>
      <c r="G136" s="52"/>
      <c r="H136" s="52"/>
      <c r="I136" s="58"/>
      <c r="J136" s="58"/>
      <c r="K136" s="58"/>
      <c r="L136" s="58"/>
      <c r="M136" s="58"/>
      <c r="N136" s="58"/>
      <c r="O136" s="52"/>
    </row>
    <row r="137" spans="5:15" ht="12.75">
      <c r="E137" s="52"/>
      <c r="F137" s="52"/>
      <c r="G137" s="52"/>
      <c r="H137" s="52"/>
      <c r="I137" s="58"/>
      <c r="J137" s="58"/>
      <c r="K137" s="58"/>
      <c r="L137" s="58"/>
      <c r="M137" s="58"/>
      <c r="N137" s="58"/>
      <c r="O137" s="52"/>
    </row>
    <row r="138" spans="5:15" ht="12.75">
      <c r="E138" s="52"/>
      <c r="F138" s="52"/>
      <c r="G138" s="52"/>
      <c r="H138" s="52"/>
      <c r="I138" s="58"/>
      <c r="J138" s="58"/>
      <c r="K138" s="58"/>
      <c r="L138" s="58"/>
      <c r="M138" s="58"/>
      <c r="N138" s="58"/>
      <c r="O138" s="52"/>
    </row>
    <row r="139" spans="5:15" ht="12.75">
      <c r="E139" s="52"/>
      <c r="F139" s="52"/>
      <c r="G139" s="52"/>
      <c r="H139" s="52"/>
      <c r="I139" s="58"/>
      <c r="J139" s="58"/>
      <c r="K139" s="58"/>
      <c r="L139" s="58"/>
      <c r="M139" s="58"/>
      <c r="N139" s="58"/>
      <c r="O139" s="52"/>
    </row>
    <row r="140" spans="5:15" ht="12.75">
      <c r="E140" s="52"/>
      <c r="F140" s="52"/>
      <c r="G140" s="52"/>
      <c r="H140" s="52"/>
      <c r="I140" s="58"/>
      <c r="J140" s="58"/>
      <c r="K140" s="58"/>
      <c r="L140" s="58"/>
      <c r="M140" s="58"/>
      <c r="N140" s="58"/>
      <c r="O140" s="52"/>
    </row>
    <row r="141" spans="5:15" ht="12.75">
      <c r="E141" s="52"/>
      <c r="F141" s="52"/>
      <c r="G141" s="52"/>
      <c r="H141" s="52"/>
      <c r="I141" s="58"/>
      <c r="J141" s="58"/>
      <c r="K141" s="58"/>
      <c r="L141" s="58"/>
      <c r="M141" s="58"/>
      <c r="N141" s="58"/>
      <c r="O141" s="52"/>
    </row>
    <row r="142" spans="5:15" ht="12.75">
      <c r="E142" s="52"/>
      <c r="F142" s="52"/>
      <c r="G142" s="52"/>
      <c r="H142" s="52"/>
      <c r="I142" s="58"/>
      <c r="J142" s="58"/>
      <c r="K142" s="58"/>
      <c r="L142" s="58"/>
      <c r="M142" s="58"/>
      <c r="N142" s="58"/>
      <c r="O142" s="52"/>
    </row>
    <row r="143" spans="5:15" ht="12.75">
      <c r="E143" s="52"/>
      <c r="F143" s="52"/>
      <c r="G143" s="52"/>
      <c r="H143" s="52"/>
      <c r="I143" s="58"/>
      <c r="J143" s="58"/>
      <c r="K143" s="58"/>
      <c r="L143" s="58"/>
      <c r="M143" s="58"/>
      <c r="N143" s="58"/>
      <c r="O143" s="52"/>
    </row>
    <row r="144" spans="5:15" ht="12.75">
      <c r="E144" s="52"/>
      <c r="F144" s="52"/>
      <c r="G144" s="52"/>
      <c r="H144" s="52"/>
      <c r="I144" s="58"/>
      <c r="J144" s="58"/>
      <c r="K144" s="58"/>
      <c r="L144" s="58"/>
      <c r="M144" s="58"/>
      <c r="N144" s="58"/>
      <c r="O144" s="52"/>
    </row>
    <row r="145" spans="5:15" ht="12.75">
      <c r="E145" s="52"/>
      <c r="F145" s="52"/>
      <c r="G145" s="52"/>
      <c r="H145" s="52"/>
      <c r="I145" s="58"/>
      <c r="J145" s="58"/>
      <c r="K145" s="58"/>
      <c r="L145" s="58"/>
      <c r="M145" s="58"/>
      <c r="N145" s="58"/>
      <c r="O145" s="52"/>
    </row>
    <row r="146" spans="5:15" ht="12.75">
      <c r="E146" s="52"/>
      <c r="F146" s="52"/>
      <c r="G146" s="52"/>
      <c r="H146" s="52"/>
      <c r="I146" s="58"/>
      <c r="J146" s="58"/>
      <c r="K146" s="58"/>
      <c r="L146" s="58"/>
      <c r="M146" s="58"/>
      <c r="N146" s="58"/>
      <c r="O146" s="52"/>
    </row>
    <row r="147" spans="5:15" ht="12.75">
      <c r="E147" s="52"/>
      <c r="F147" s="52"/>
      <c r="G147" s="52"/>
      <c r="H147" s="52"/>
      <c r="I147" s="58"/>
      <c r="J147" s="58"/>
      <c r="K147" s="58"/>
      <c r="L147" s="58"/>
      <c r="M147" s="58"/>
      <c r="N147" s="58"/>
      <c r="O147" s="52"/>
    </row>
    <row r="148" spans="5:15" ht="12.75">
      <c r="E148" s="52"/>
      <c r="F148" s="52"/>
      <c r="G148" s="52"/>
      <c r="H148" s="52"/>
      <c r="I148" s="58"/>
      <c r="J148" s="58"/>
      <c r="K148" s="58"/>
      <c r="L148" s="58"/>
      <c r="M148" s="58"/>
      <c r="N148" s="58"/>
      <c r="O148" s="52"/>
    </row>
    <row r="149" spans="5:15" ht="12.75">
      <c r="E149" s="52"/>
      <c r="F149" s="52"/>
      <c r="G149" s="52"/>
      <c r="H149" s="52"/>
      <c r="I149" s="58"/>
      <c r="J149" s="58"/>
      <c r="K149" s="58"/>
      <c r="L149" s="58"/>
      <c r="M149" s="58"/>
      <c r="N149" s="58"/>
      <c r="O149" s="52"/>
    </row>
    <row r="150" spans="5:15" ht="12.75">
      <c r="E150" s="52"/>
      <c r="F150" s="52"/>
      <c r="G150" s="52"/>
      <c r="H150" s="52"/>
      <c r="I150" s="58"/>
      <c r="J150" s="58"/>
      <c r="K150" s="58"/>
      <c r="L150" s="58"/>
      <c r="M150" s="58"/>
      <c r="N150" s="58"/>
      <c r="O150" s="52"/>
    </row>
    <row r="151" spans="5:15" ht="12.75">
      <c r="E151" s="52"/>
      <c r="F151" s="52"/>
      <c r="G151" s="52"/>
      <c r="H151" s="52"/>
      <c r="I151" s="58"/>
      <c r="J151" s="58"/>
      <c r="K151" s="58"/>
      <c r="L151" s="58"/>
      <c r="M151" s="58"/>
      <c r="N151" s="58"/>
      <c r="O151" s="52"/>
    </row>
    <row r="152" spans="5:15" ht="12.75">
      <c r="E152" s="52"/>
      <c r="F152" s="52"/>
      <c r="G152" s="52"/>
      <c r="H152" s="52"/>
      <c r="I152" s="58"/>
      <c r="J152" s="58"/>
      <c r="K152" s="58"/>
      <c r="L152" s="58"/>
      <c r="M152" s="58"/>
      <c r="N152" s="58"/>
      <c r="O152" s="52"/>
    </row>
    <row r="153" spans="5:15" ht="12.75">
      <c r="E153" s="52"/>
      <c r="F153" s="52"/>
      <c r="G153" s="52"/>
      <c r="H153" s="52"/>
      <c r="I153" s="58"/>
      <c r="J153" s="58"/>
      <c r="K153" s="58"/>
      <c r="L153" s="58"/>
      <c r="M153" s="58"/>
      <c r="N153" s="58"/>
      <c r="O153" s="52"/>
    </row>
    <row r="154" spans="5:15" ht="12.75">
      <c r="E154" s="52"/>
      <c r="F154" s="52"/>
      <c r="G154" s="52"/>
      <c r="H154" s="52"/>
      <c r="I154" s="58"/>
      <c r="J154" s="58"/>
      <c r="K154" s="58"/>
      <c r="L154" s="58"/>
      <c r="M154" s="58"/>
      <c r="N154" s="58"/>
      <c r="O154" s="52"/>
    </row>
    <row r="155" spans="5:15" ht="12.75">
      <c r="E155" s="52"/>
      <c r="F155" s="52"/>
      <c r="G155" s="52"/>
      <c r="H155" s="52"/>
      <c r="I155" s="58"/>
      <c r="J155" s="58"/>
      <c r="K155" s="58"/>
      <c r="L155" s="58"/>
      <c r="M155" s="58"/>
      <c r="N155" s="58"/>
      <c r="O155" s="52"/>
    </row>
    <row r="156" spans="5:15" ht="12.75">
      <c r="E156" s="52"/>
      <c r="F156" s="52"/>
      <c r="G156" s="52"/>
      <c r="H156" s="52"/>
      <c r="I156" s="58"/>
      <c r="J156" s="58"/>
      <c r="K156" s="58"/>
      <c r="L156" s="58"/>
      <c r="M156" s="58"/>
      <c r="N156" s="58"/>
      <c r="O156" s="52"/>
    </row>
    <row r="157" spans="5:15" ht="12.75">
      <c r="E157" s="52"/>
      <c r="F157" s="52"/>
      <c r="G157" s="52"/>
      <c r="H157" s="52"/>
      <c r="I157" s="58"/>
      <c r="J157" s="58"/>
      <c r="K157" s="58"/>
      <c r="L157" s="58"/>
      <c r="M157" s="58"/>
      <c r="N157" s="58"/>
      <c r="O157" s="52"/>
    </row>
    <row r="158" spans="5:15" ht="12.75">
      <c r="E158" s="52"/>
      <c r="F158" s="52"/>
      <c r="G158" s="52"/>
      <c r="H158" s="52"/>
      <c r="I158" s="58"/>
      <c r="J158" s="58"/>
      <c r="K158" s="58"/>
      <c r="L158" s="58"/>
      <c r="M158" s="58"/>
      <c r="N158" s="58"/>
      <c r="O158" s="52"/>
    </row>
    <row r="159" spans="5:15" ht="12.75">
      <c r="E159" s="52"/>
      <c r="F159" s="52"/>
      <c r="G159" s="52"/>
      <c r="H159" s="52"/>
      <c r="I159" s="58"/>
      <c r="J159" s="58"/>
      <c r="K159" s="58"/>
      <c r="L159" s="58"/>
      <c r="M159" s="58"/>
      <c r="N159" s="58"/>
      <c r="O159" s="52"/>
    </row>
    <row r="160" spans="5:15" ht="12.75">
      <c r="E160" s="52"/>
      <c r="F160" s="52"/>
      <c r="G160" s="52"/>
      <c r="H160" s="52"/>
      <c r="I160" s="58"/>
      <c r="J160" s="58"/>
      <c r="K160" s="58"/>
      <c r="L160" s="58"/>
      <c r="M160" s="58"/>
      <c r="N160" s="58"/>
      <c r="O160" s="52"/>
    </row>
    <row r="161" spans="5:15" ht="12.75">
      <c r="E161" s="52"/>
      <c r="F161" s="52"/>
      <c r="G161" s="52"/>
      <c r="H161" s="52"/>
      <c r="I161" s="58"/>
      <c r="J161" s="58"/>
      <c r="K161" s="58"/>
      <c r="L161" s="58"/>
      <c r="M161" s="58"/>
      <c r="N161" s="58"/>
      <c r="O161" s="52"/>
    </row>
    <row r="162" spans="5:15" ht="12.75">
      <c r="E162" s="52"/>
      <c r="F162" s="52"/>
      <c r="G162" s="52"/>
      <c r="H162" s="52"/>
      <c r="I162" s="58"/>
      <c r="J162" s="58"/>
      <c r="K162" s="58"/>
      <c r="L162" s="58"/>
      <c r="M162" s="58"/>
      <c r="N162" s="58"/>
      <c r="O162" s="52"/>
    </row>
    <row r="163" spans="5:15" ht="12.75">
      <c r="E163" s="52"/>
      <c r="F163" s="52"/>
      <c r="G163" s="52"/>
      <c r="H163" s="52"/>
      <c r="I163" s="58"/>
      <c r="J163" s="58"/>
      <c r="K163" s="58"/>
      <c r="L163" s="58"/>
      <c r="M163" s="58"/>
      <c r="N163" s="58"/>
      <c r="O163" s="52"/>
    </row>
    <row r="164" spans="5:15" ht="12.75">
      <c r="E164" s="52"/>
      <c r="F164" s="52"/>
      <c r="G164" s="52"/>
      <c r="H164" s="52"/>
      <c r="I164" s="58"/>
      <c r="J164" s="58"/>
      <c r="K164" s="58"/>
      <c r="L164" s="58"/>
      <c r="M164" s="58"/>
      <c r="N164" s="58"/>
      <c r="O164" s="52"/>
    </row>
    <row r="165" spans="5:15" ht="12.75">
      <c r="E165" s="52"/>
      <c r="F165" s="52"/>
      <c r="G165" s="52"/>
      <c r="H165" s="52"/>
      <c r="I165" s="58"/>
      <c r="J165" s="58"/>
      <c r="K165" s="58"/>
      <c r="L165" s="58"/>
      <c r="M165" s="58"/>
      <c r="N165" s="58"/>
      <c r="O165" s="52"/>
    </row>
    <row r="166" spans="5:15" ht="12.75">
      <c r="E166" s="52"/>
      <c r="F166" s="52"/>
      <c r="G166" s="52"/>
      <c r="H166" s="52"/>
      <c r="I166" s="58"/>
      <c r="J166" s="58"/>
      <c r="K166" s="58"/>
      <c r="L166" s="58"/>
      <c r="M166" s="58"/>
      <c r="N166" s="58"/>
      <c r="O166" s="52"/>
    </row>
    <row r="167" spans="5:15" ht="12.75">
      <c r="E167" s="52"/>
      <c r="F167" s="52"/>
      <c r="G167" s="52"/>
      <c r="H167" s="52"/>
      <c r="I167" s="58"/>
      <c r="J167" s="58"/>
      <c r="K167" s="58"/>
      <c r="L167" s="58"/>
      <c r="M167" s="58"/>
      <c r="N167" s="58"/>
      <c r="O167" s="52"/>
    </row>
    <row r="168" spans="5:15" ht="12.75">
      <c r="E168" s="52"/>
      <c r="F168" s="52"/>
      <c r="G168" s="52"/>
      <c r="H168" s="52"/>
      <c r="I168" s="58"/>
      <c r="J168" s="58"/>
      <c r="K168" s="58"/>
      <c r="L168" s="58"/>
      <c r="M168" s="58"/>
      <c r="N168" s="58"/>
      <c r="O168" s="52"/>
    </row>
    <row r="169" spans="5:15" ht="12.75">
      <c r="E169" s="52"/>
      <c r="F169" s="52"/>
      <c r="G169" s="52"/>
      <c r="H169" s="52"/>
      <c r="I169" s="58"/>
      <c r="J169" s="58"/>
      <c r="K169" s="58"/>
      <c r="L169" s="58"/>
      <c r="M169" s="58"/>
      <c r="N169" s="58"/>
      <c r="O169" s="52"/>
    </row>
    <row r="170" spans="5:15" ht="12.75">
      <c r="E170" s="52"/>
      <c r="F170" s="52"/>
      <c r="G170" s="52"/>
      <c r="H170" s="52"/>
      <c r="I170" s="58"/>
      <c r="J170" s="58"/>
      <c r="K170" s="58"/>
      <c r="L170" s="58"/>
      <c r="M170" s="58"/>
      <c r="N170" s="58"/>
      <c r="O170" s="52"/>
    </row>
    <row r="171" spans="5:15" ht="12.75">
      <c r="E171" s="52"/>
      <c r="F171" s="52"/>
      <c r="G171" s="52"/>
      <c r="H171" s="52"/>
      <c r="I171" s="58"/>
      <c r="J171" s="58"/>
      <c r="K171" s="58"/>
      <c r="L171" s="58"/>
      <c r="M171" s="58"/>
      <c r="N171" s="58"/>
      <c r="O171" s="52"/>
    </row>
    <row r="172" spans="5:15" ht="12.75">
      <c r="E172" s="52"/>
      <c r="F172" s="52"/>
      <c r="G172" s="52"/>
      <c r="H172" s="52"/>
      <c r="I172" s="58"/>
      <c r="J172" s="58"/>
      <c r="K172" s="58"/>
      <c r="L172" s="58"/>
      <c r="M172" s="58"/>
      <c r="N172" s="58"/>
      <c r="O172" s="52"/>
    </row>
    <row r="173" spans="5:15" ht="12.75">
      <c r="E173" s="52"/>
      <c r="F173" s="52"/>
      <c r="G173" s="52"/>
      <c r="H173" s="52"/>
      <c r="I173" s="58"/>
      <c r="J173" s="58"/>
      <c r="K173" s="58"/>
      <c r="L173" s="58"/>
      <c r="M173" s="58"/>
      <c r="N173" s="58"/>
      <c r="O173" s="52"/>
    </row>
    <row r="174" spans="5:15" ht="12.75">
      <c r="E174" s="52"/>
      <c r="F174" s="52"/>
      <c r="G174" s="52"/>
      <c r="H174" s="52"/>
      <c r="I174" s="58"/>
      <c r="J174" s="58"/>
      <c r="K174" s="58"/>
      <c r="L174" s="58"/>
      <c r="M174" s="58"/>
      <c r="N174" s="58"/>
      <c r="O174" s="52"/>
    </row>
    <row r="175" spans="5:15" ht="12.75">
      <c r="E175" s="52"/>
      <c r="F175" s="52"/>
      <c r="G175" s="52"/>
      <c r="H175" s="52"/>
      <c r="I175" s="58"/>
      <c r="J175" s="58"/>
      <c r="K175" s="58"/>
      <c r="L175" s="58"/>
      <c r="M175" s="58"/>
      <c r="N175" s="58"/>
      <c r="O175" s="52"/>
    </row>
    <row r="176" spans="5:15" ht="12.75">
      <c r="E176" s="52"/>
      <c r="F176" s="52"/>
      <c r="G176" s="52"/>
      <c r="H176" s="52"/>
      <c r="I176" s="58"/>
      <c r="J176" s="58"/>
      <c r="K176" s="58"/>
      <c r="L176" s="58"/>
      <c r="M176" s="58"/>
      <c r="N176" s="58"/>
      <c r="O176" s="52"/>
    </row>
    <row r="177" spans="5:15" ht="12.75">
      <c r="E177" s="52"/>
      <c r="F177" s="52"/>
      <c r="G177" s="52"/>
      <c r="H177" s="52"/>
      <c r="I177" s="58"/>
      <c r="J177" s="58"/>
      <c r="K177" s="58"/>
      <c r="L177" s="58"/>
      <c r="M177" s="58"/>
      <c r="N177" s="58"/>
      <c r="O177" s="52"/>
    </row>
    <row r="178" spans="5:15" ht="12.75">
      <c r="E178" s="52"/>
      <c r="F178" s="52"/>
      <c r="G178" s="52"/>
      <c r="H178" s="52"/>
      <c r="I178" s="58"/>
      <c r="J178" s="58"/>
      <c r="K178" s="58"/>
      <c r="L178" s="58"/>
      <c r="M178" s="58"/>
      <c r="N178" s="58"/>
      <c r="O178" s="52"/>
    </row>
    <row r="179" spans="5:15" ht="12.75">
      <c r="E179" s="52"/>
      <c r="F179" s="52"/>
      <c r="G179" s="52"/>
      <c r="H179" s="52"/>
      <c r="I179" s="58"/>
      <c r="J179" s="58"/>
      <c r="K179" s="58"/>
      <c r="L179" s="58"/>
      <c r="M179" s="58"/>
      <c r="N179" s="58"/>
      <c r="O179" s="52"/>
    </row>
    <row r="180" spans="5:15" ht="12.75">
      <c r="E180" s="52"/>
      <c r="F180" s="52"/>
      <c r="G180" s="52"/>
      <c r="H180" s="52"/>
      <c r="I180" s="58"/>
      <c r="J180" s="58"/>
      <c r="K180" s="58"/>
      <c r="L180" s="58"/>
      <c r="M180" s="58"/>
      <c r="N180" s="58"/>
      <c r="O180" s="52"/>
    </row>
    <row r="181" spans="5:15" ht="12.75">
      <c r="E181" s="52"/>
      <c r="F181" s="52"/>
      <c r="G181" s="52"/>
      <c r="H181" s="52"/>
      <c r="I181" s="58"/>
      <c r="J181" s="58"/>
      <c r="K181" s="58"/>
      <c r="L181" s="58"/>
      <c r="M181" s="58"/>
      <c r="N181" s="58"/>
      <c r="O181" s="52"/>
    </row>
    <row r="182" spans="5:15" ht="12.75">
      <c r="E182" s="52"/>
      <c r="F182" s="52"/>
      <c r="G182" s="52"/>
      <c r="H182" s="52"/>
      <c r="I182" s="58"/>
      <c r="J182" s="58"/>
      <c r="K182" s="58"/>
      <c r="L182" s="58"/>
      <c r="M182" s="58"/>
      <c r="N182" s="58"/>
      <c r="O182" s="52"/>
    </row>
    <row r="183" spans="5:15" ht="12.75">
      <c r="E183" s="52"/>
      <c r="F183" s="52"/>
      <c r="G183" s="52"/>
      <c r="H183" s="52"/>
      <c r="I183" s="58"/>
      <c r="J183" s="58"/>
      <c r="K183" s="58"/>
      <c r="L183" s="58"/>
      <c r="M183" s="58"/>
      <c r="N183" s="58"/>
      <c r="O183" s="52"/>
    </row>
    <row r="184" spans="5:15" ht="12.75">
      <c r="E184" s="52"/>
      <c r="F184" s="52"/>
      <c r="G184" s="52"/>
      <c r="H184" s="52"/>
      <c r="I184" s="58"/>
      <c r="J184" s="58"/>
      <c r="K184" s="58"/>
      <c r="L184" s="58"/>
      <c r="M184" s="58"/>
      <c r="N184" s="58"/>
      <c r="O184" s="52"/>
    </row>
  </sheetData>
  <sheetProtection/>
  <mergeCells count="1">
    <mergeCell ref="D7:D9"/>
  </mergeCells>
  <printOptions horizontalCentered="1"/>
  <pageMargins left="0.3937007874015748" right="0.3937007874015748" top="0.7874015748031497" bottom="0.6299212598425197" header="0.3937007874015748" footer="0.31496062992125984"/>
  <pageSetup fitToHeight="1" fitToWidth="1" horizontalDpi="600" verticalDpi="600" orientation="portrait" paperSize="9" scale="85" r:id="rId1"/>
  <headerFooter alignWithMargins="0">
    <oddHeader xml:space="preserve">&amp;C&amp;"Arial,Gras"Evolution des Fonds Propres Normatifs moyens du Groupe 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0"/>
  <sheetViews>
    <sheetView showGridLines="0" zoomScaleSheetLayoutView="100" zoomScalePageLayoutView="0" workbookViewId="0" topLeftCell="C302">
      <selection activeCell="D338" sqref="D338"/>
    </sheetView>
  </sheetViews>
  <sheetFormatPr defaultColWidth="12" defaultRowHeight="12" outlineLevelRow="1" outlineLevelCol="1"/>
  <cols>
    <col min="1" max="1" width="60.66015625" style="5" hidden="1" customWidth="1" outlineLevel="1"/>
    <col min="2" max="2" width="39.5" style="130" hidden="1" customWidth="1" outlineLevel="1"/>
    <col min="3" max="3" width="36.16015625" style="5" customWidth="1" collapsed="1"/>
    <col min="4" max="4" width="45" style="9" customWidth="1"/>
    <col min="5" max="9" width="12.5" style="14" customWidth="1"/>
    <col min="10" max="14" width="12.5" style="14" hidden="1" customWidth="1" outlineLevel="1"/>
    <col min="15" max="15" width="12" style="0" customWidth="1" collapsed="1"/>
    <col min="22" max="16384" width="12" style="5" customWidth="1"/>
  </cols>
  <sheetData>
    <row r="1" ht="13.5" hidden="1" outlineLevel="1">
      <c r="A1" s="22" t="s">
        <v>7</v>
      </c>
    </row>
    <row r="2" ht="13.5" hidden="1" outlineLevel="1">
      <c r="A2" s="22" t="s">
        <v>8</v>
      </c>
    </row>
    <row r="3" ht="13.5" hidden="1" outlineLevel="1">
      <c r="A3" s="22" t="s">
        <v>9</v>
      </c>
    </row>
    <row r="4" spans="5:14" ht="13.5" hidden="1" outlineLevel="1">
      <c r="E4" s="25" t="str">
        <f>paramètres!$D$8</f>
        <v>Année</v>
      </c>
      <c r="F4" s="25" t="s">
        <v>65</v>
      </c>
      <c r="G4" s="25" t="s">
        <v>11</v>
      </c>
      <c r="H4" s="25" t="s">
        <v>181</v>
      </c>
      <c r="I4" s="25" t="s">
        <v>182</v>
      </c>
      <c r="J4" s="25" t="str">
        <f>paramètres!$D$8</f>
        <v>Année</v>
      </c>
      <c r="K4" s="25" t="s">
        <v>65</v>
      </c>
      <c r="L4" s="25" t="s">
        <v>11</v>
      </c>
      <c r="M4" s="25" t="s">
        <v>181</v>
      </c>
      <c r="N4" s="25" t="s">
        <v>182</v>
      </c>
    </row>
    <row r="5" spans="5:14" ht="50.25" customHeight="1" hidden="1" outlineLevel="1">
      <c r="E5" s="25" t="s">
        <v>14</v>
      </c>
      <c r="F5" s="25" t="s">
        <v>13</v>
      </c>
      <c r="G5" s="25" t="s">
        <v>13</v>
      </c>
      <c r="H5" s="25" t="s">
        <v>13</v>
      </c>
      <c r="I5" s="25" t="s">
        <v>13</v>
      </c>
      <c r="J5" s="25" t="s">
        <v>14</v>
      </c>
      <c r="K5" s="25" t="s">
        <v>13</v>
      </c>
      <c r="L5" s="25" t="s">
        <v>13</v>
      </c>
      <c r="M5" s="25" t="s">
        <v>13</v>
      </c>
      <c r="N5" s="25" t="s">
        <v>13</v>
      </c>
    </row>
    <row r="6" spans="5:14" ht="56.25" hidden="1" outlineLevel="1">
      <c r="E6" s="25" t="str">
        <f>paramètres!$C$2</f>
        <v>Réalisé de gestion N-1 - Version Communication Financière</v>
      </c>
      <c r="F6" s="25" t="str">
        <f>paramètres!$C$2</f>
        <v>Réalisé de gestion N-1 - Version Communication Financière</v>
      </c>
      <c r="G6" s="25" t="str">
        <f>paramètres!$B$2</f>
        <v>Réalisé de gestion N-1 - Version Communication Financière</v>
      </c>
      <c r="H6" s="25" t="str">
        <f>paramètres!$B$2</f>
        <v>Réalisé de gestion N-1 - Version Communication Financière</v>
      </c>
      <c r="I6" s="25" t="str">
        <f>paramètres!$B$2</f>
        <v>Réalisé de gestion N-1 - Version Communication Financière</v>
      </c>
      <c r="J6" s="25" t="str">
        <f>paramètres!$A$2</f>
        <v>Réalisé de gestion N-1 - Version Communication Financière</v>
      </c>
      <c r="K6" s="25" t="str">
        <f>paramètres!$A$2</f>
        <v>Réalisé de gestion N-1 - Version Communication Financière</v>
      </c>
      <c r="L6" s="25" t="str">
        <f>paramètres!$A$2</f>
        <v>Réalisé de gestion N-1 - Version Communication Financière</v>
      </c>
      <c r="M6" s="25" t="str">
        <f>paramètres!$A$2</f>
        <v>Réalisé de gestion N-1 - Version Communication Financière</v>
      </c>
      <c r="N6" s="25" t="str">
        <f>paramètres!$A$2</f>
        <v>Réalisé de gestion N-1 - Version Communication Financière</v>
      </c>
    </row>
    <row r="7" ht="13.5" collapsed="1"/>
    <row r="8" spans="2:14" s="12" customFormat="1" ht="13.5">
      <c r="B8" s="131"/>
      <c r="C8" s="10"/>
      <c r="D8" s="23" t="s">
        <v>74</v>
      </c>
      <c r="E8" s="115">
        <f>$E$62</f>
        <v>2013</v>
      </c>
      <c r="F8" s="115" t="str">
        <f>$F$62</f>
        <v>4Q13</v>
      </c>
      <c r="G8" s="115" t="str">
        <f>$G$62</f>
        <v>3Q13</v>
      </c>
      <c r="H8" s="115" t="str">
        <f>$H$62</f>
        <v>2Q13</v>
      </c>
      <c r="I8" s="115" t="str">
        <f>$I$62</f>
        <v>1Q13</v>
      </c>
      <c r="J8" s="115">
        <f>$J$62</f>
        <v>2012</v>
      </c>
      <c r="K8" s="115" t="str">
        <f>$K$62</f>
        <v>4Q12</v>
      </c>
      <c r="L8" s="115" t="str">
        <f>$L$62</f>
        <v>3Q12</v>
      </c>
      <c r="M8" s="115" t="str">
        <f>$M$62</f>
        <v>2Q12</v>
      </c>
      <c r="N8" s="115" t="str">
        <f>$N$62</f>
        <v>1Q12</v>
      </c>
    </row>
    <row r="9" spans="3:14" ht="13.5">
      <c r="C9" s="19"/>
      <c r="D9" s="107" t="s">
        <v>215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4" t="s">
        <v>31</v>
      </c>
      <c r="B10" s="133" t="s">
        <v>108</v>
      </c>
      <c r="C10" s="79" t="s">
        <v>103</v>
      </c>
      <c r="D10" s="107" t="s">
        <v>76</v>
      </c>
      <c r="E10" s="109">
        <v>22399828.653014075</v>
      </c>
      <c r="F10" s="109">
        <v>5543251.924266469</v>
      </c>
      <c r="G10" s="109">
        <v>5593856.5253652</v>
      </c>
      <c r="H10" s="109">
        <v>5649575.391120222</v>
      </c>
      <c r="I10" s="109">
        <v>5613144.812262177</v>
      </c>
      <c r="J10" s="104">
        <v>24462000</v>
      </c>
      <c r="K10" s="104">
        <v>5960000</v>
      </c>
      <c r="L10" s="104">
        <v>6055000</v>
      </c>
      <c r="M10" s="104">
        <v>6247000</v>
      </c>
      <c r="N10" s="104">
        <v>6200000</v>
      </c>
    </row>
    <row r="11" spans="1:14" ht="13.5">
      <c r="A11" s="22" t="s">
        <v>16</v>
      </c>
      <c r="B11" s="133" t="s">
        <v>108</v>
      </c>
      <c r="C11" s="79" t="s">
        <v>103</v>
      </c>
      <c r="D11" s="113" t="s">
        <v>77</v>
      </c>
      <c r="E11" s="114">
        <v>-13944124.310465567</v>
      </c>
      <c r="F11" s="114">
        <v>-3594176.413637031</v>
      </c>
      <c r="G11" s="114">
        <v>-3474224.45158589</v>
      </c>
      <c r="H11" s="114">
        <v>-3462320.169034863</v>
      </c>
      <c r="I11" s="114">
        <v>-3413403.276207781</v>
      </c>
      <c r="J11" s="105">
        <v>-14903000</v>
      </c>
      <c r="K11" s="105">
        <v>-3839000</v>
      </c>
      <c r="L11" s="105">
        <v>-3701000</v>
      </c>
      <c r="M11" s="105">
        <v>-3710000</v>
      </c>
      <c r="N11" s="105">
        <v>-3653000</v>
      </c>
    </row>
    <row r="12" spans="1:14" ht="13.5">
      <c r="A12" s="24" t="s">
        <v>32</v>
      </c>
      <c r="B12" s="133" t="s">
        <v>108</v>
      </c>
      <c r="C12" s="79" t="s">
        <v>103</v>
      </c>
      <c r="D12" s="107" t="s">
        <v>78</v>
      </c>
      <c r="E12" s="109">
        <v>8455704.342548508</v>
      </c>
      <c r="F12" s="109">
        <v>1949075.510629438</v>
      </c>
      <c r="G12" s="109">
        <v>2119632.07377931</v>
      </c>
      <c r="H12" s="109">
        <v>2187255.22208536</v>
      </c>
      <c r="I12" s="109">
        <v>2199741.536054395</v>
      </c>
      <c r="J12" s="104">
        <v>9559000</v>
      </c>
      <c r="K12" s="104">
        <v>2121000</v>
      </c>
      <c r="L12" s="104">
        <v>2354000</v>
      </c>
      <c r="M12" s="104">
        <v>2537000</v>
      </c>
      <c r="N12" s="104">
        <v>2547000</v>
      </c>
    </row>
    <row r="13" spans="1:14" ht="13.5">
      <c r="A13" s="22" t="s">
        <v>0</v>
      </c>
      <c r="B13" s="133" t="s">
        <v>108</v>
      </c>
      <c r="C13" s="79" t="s">
        <v>103</v>
      </c>
      <c r="D13" s="113" t="s">
        <v>96</v>
      </c>
      <c r="E13" s="114">
        <v>-3114304.921458016</v>
      </c>
      <c r="F13" s="114">
        <v>-833898.4985504796</v>
      </c>
      <c r="G13" s="114">
        <v>-720650.2666773049</v>
      </c>
      <c r="H13" s="114">
        <v>-797187.771555082</v>
      </c>
      <c r="I13" s="114">
        <v>-762568.3846751496</v>
      </c>
      <c r="J13" s="105">
        <v>-3585000</v>
      </c>
      <c r="K13" s="105">
        <v>-942000</v>
      </c>
      <c r="L13" s="105">
        <v>-838000</v>
      </c>
      <c r="M13" s="105">
        <v>-908000</v>
      </c>
      <c r="N13" s="105">
        <v>-897000</v>
      </c>
    </row>
    <row r="14" spans="1:14" ht="13.5">
      <c r="A14" s="24" t="s">
        <v>33</v>
      </c>
      <c r="B14" s="133" t="s">
        <v>108</v>
      </c>
      <c r="C14" s="79" t="s">
        <v>103</v>
      </c>
      <c r="D14" s="107" t="s">
        <v>79</v>
      </c>
      <c r="E14" s="109">
        <v>5341399.421090491</v>
      </c>
      <c r="F14" s="109">
        <v>1115177.0120789583</v>
      </c>
      <c r="G14" s="109">
        <v>1398981.807102005</v>
      </c>
      <c r="H14" s="109">
        <v>1390067.4505302778</v>
      </c>
      <c r="I14" s="109">
        <v>1437173.1513792458</v>
      </c>
      <c r="J14" s="104">
        <v>5974000</v>
      </c>
      <c r="K14" s="104">
        <v>1179000</v>
      </c>
      <c r="L14" s="104">
        <v>1516000</v>
      </c>
      <c r="M14" s="104">
        <v>1629000</v>
      </c>
      <c r="N14" s="104">
        <v>1650000</v>
      </c>
    </row>
    <row r="15" spans="1:14" ht="13.5">
      <c r="A15" s="22" t="s">
        <v>21</v>
      </c>
      <c r="B15" s="133" t="s">
        <v>108</v>
      </c>
      <c r="C15" s="79" t="s">
        <v>103</v>
      </c>
      <c r="D15" s="113" t="s">
        <v>85</v>
      </c>
      <c r="E15" s="114">
        <v>468477.8227121895</v>
      </c>
      <c r="F15" s="114">
        <v>38329.500159912444</v>
      </c>
      <c r="G15" s="114">
        <v>83935.22839324905</v>
      </c>
      <c r="H15" s="114">
        <v>238766.54804755177</v>
      </c>
      <c r="I15" s="114">
        <v>107446.54611147604</v>
      </c>
      <c r="J15" s="105">
        <v>304000</v>
      </c>
      <c r="K15" s="105">
        <v>37000</v>
      </c>
      <c r="L15" s="105">
        <v>50000</v>
      </c>
      <c r="M15" s="105">
        <v>163000</v>
      </c>
      <c r="N15" s="105">
        <v>54000</v>
      </c>
    </row>
    <row r="16" spans="1:14" ht="13.5">
      <c r="A16" s="24" t="s">
        <v>34</v>
      </c>
      <c r="B16" s="133" t="s">
        <v>108</v>
      </c>
      <c r="C16" s="79" t="s">
        <v>103</v>
      </c>
      <c r="D16" s="107" t="s">
        <v>81</v>
      </c>
      <c r="E16" s="109">
        <v>5809877.243802681</v>
      </c>
      <c r="F16" s="109">
        <v>1153506.5122388708</v>
      </c>
      <c r="G16" s="109">
        <v>1482917.035495254</v>
      </c>
      <c r="H16" s="109">
        <v>1628833.9985778297</v>
      </c>
      <c r="I16" s="109">
        <v>1544619.697490722</v>
      </c>
      <c r="J16" s="104">
        <v>6278000</v>
      </c>
      <c r="K16" s="104">
        <v>1216000</v>
      </c>
      <c r="L16" s="104">
        <v>1566000</v>
      </c>
      <c r="M16" s="104">
        <v>1792000</v>
      </c>
      <c r="N16" s="104">
        <v>1704000</v>
      </c>
    </row>
    <row r="17" spans="1:14" ht="13.5">
      <c r="A17" s="30"/>
      <c r="B17" s="132"/>
      <c r="C17" s="7"/>
      <c r="D17" s="113" t="s">
        <v>86</v>
      </c>
      <c r="E17" s="105">
        <f aca="true" t="shared" si="0" ref="E17:N17">E18-E16</f>
        <v>-220231.73582743574</v>
      </c>
      <c r="F17" s="105">
        <f t="shared" si="0"/>
        <v>-50950.59367277939</v>
      </c>
      <c r="G17" s="105">
        <f t="shared" si="0"/>
        <v>-56505.84973564674</v>
      </c>
      <c r="H17" s="105">
        <f t="shared" si="0"/>
        <v>-55929.58884679107</v>
      </c>
      <c r="I17" s="105">
        <f t="shared" si="0"/>
        <v>-56845.70357221225</v>
      </c>
      <c r="J17" s="105">
        <f t="shared" si="0"/>
        <v>-218000</v>
      </c>
      <c r="K17" s="105">
        <f t="shared" si="0"/>
        <v>-50000</v>
      </c>
      <c r="L17" s="105">
        <f t="shared" si="0"/>
        <v>-56000</v>
      </c>
      <c r="M17" s="105">
        <f t="shared" si="0"/>
        <v>-55000</v>
      </c>
      <c r="N17" s="105">
        <f t="shared" si="0"/>
        <v>-57000</v>
      </c>
    </row>
    <row r="18" spans="1:14" ht="13.5">
      <c r="A18" s="24" t="s">
        <v>34</v>
      </c>
      <c r="B18" s="133" t="s">
        <v>109</v>
      </c>
      <c r="C18" s="81" t="s">
        <v>105</v>
      </c>
      <c r="D18" s="107" t="s">
        <v>106</v>
      </c>
      <c r="E18" s="109">
        <v>5589645.507975245</v>
      </c>
      <c r="F18" s="109">
        <v>1102555.9185660915</v>
      </c>
      <c r="G18" s="109">
        <v>1426411.1857596072</v>
      </c>
      <c r="H18" s="109">
        <v>1572904.4097310386</v>
      </c>
      <c r="I18" s="109">
        <v>1487773.9939185097</v>
      </c>
      <c r="J18" s="104">
        <v>6060000</v>
      </c>
      <c r="K18" s="104">
        <v>1166000</v>
      </c>
      <c r="L18" s="104">
        <v>1510000</v>
      </c>
      <c r="M18" s="104">
        <v>1737000</v>
      </c>
      <c r="N18" s="104">
        <v>1647000</v>
      </c>
    </row>
    <row r="19" spans="2:14" s="10" customFormat="1" ht="6" customHeight="1">
      <c r="B19" s="134"/>
      <c r="C19" s="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3:14" ht="13.5">
      <c r="C20" s="129" t="s">
        <v>104</v>
      </c>
      <c r="D20" s="113" t="s">
        <v>87</v>
      </c>
      <c r="E20" s="106">
        <f>FPN!E19</f>
        <v>30110558.33465261</v>
      </c>
      <c r="F20" s="106">
        <f>FPN!F19</f>
        <v>30110558.33465261</v>
      </c>
      <c r="G20" s="106">
        <f>FPN!G19</f>
        <v>30292387.42123799</v>
      </c>
      <c r="H20" s="106">
        <f>FPN!H19</f>
        <v>30421516.646513775</v>
      </c>
      <c r="I20" s="106">
        <f>FPN!I19</f>
        <v>30414821.754010692</v>
      </c>
      <c r="J20" s="106">
        <f>FPN!J19</f>
        <v>30110558.33465261</v>
      </c>
      <c r="K20" s="106">
        <f>FPN!K19</f>
        <v>30110558.33465261</v>
      </c>
      <c r="L20" s="106">
        <f>FPN!L19</f>
        <v>30292387.42123799</v>
      </c>
      <c r="M20" s="106">
        <f>FPN!M19</f>
        <v>30421516.646513775</v>
      </c>
      <c r="N20" s="106">
        <f>FPN!N19</f>
        <v>30414821.754010692</v>
      </c>
    </row>
    <row r="21" spans="3:14" ht="13.5">
      <c r="C21" s="129"/>
      <c r="D21" s="113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2:14" s="12" customFormat="1" ht="13.5">
      <c r="B22" s="131"/>
      <c r="C22" s="10"/>
      <c r="D22" s="23" t="s">
        <v>74</v>
      </c>
      <c r="E22" s="115">
        <f>$E$62</f>
        <v>2013</v>
      </c>
      <c r="F22" s="115" t="str">
        <f>$F$62</f>
        <v>4Q13</v>
      </c>
      <c r="G22" s="115" t="str">
        <f>$G$62</f>
        <v>3Q13</v>
      </c>
      <c r="H22" s="115" t="str">
        <f>$H$62</f>
        <v>2Q13</v>
      </c>
      <c r="I22" s="115" t="str">
        <f>$I$62</f>
        <v>1Q13</v>
      </c>
      <c r="J22" s="115">
        <f>$J$62</f>
        <v>2012</v>
      </c>
      <c r="K22" s="115" t="str">
        <f>$K$62</f>
        <v>4Q12</v>
      </c>
      <c r="L22" s="115" t="str">
        <f>$L$62</f>
        <v>3Q12</v>
      </c>
      <c r="M22" s="115" t="str">
        <f>$M$62</f>
        <v>2Q12</v>
      </c>
      <c r="N22" s="115" t="str">
        <f>$N$62</f>
        <v>1Q12</v>
      </c>
    </row>
    <row r="23" spans="3:14" ht="13.5">
      <c r="C23" s="19"/>
      <c r="D23" s="107" t="s">
        <v>216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2" t="s">
        <v>15</v>
      </c>
      <c r="B24" s="133" t="s">
        <v>109</v>
      </c>
      <c r="C24" s="79" t="s">
        <v>104</v>
      </c>
      <c r="D24" s="107" t="s">
        <v>76</v>
      </c>
      <c r="E24" s="109">
        <v>21984773.678364713</v>
      </c>
      <c r="F24" s="109">
        <v>5428212.930594767</v>
      </c>
      <c r="G24" s="109">
        <v>5482115.130909254</v>
      </c>
      <c r="H24" s="109">
        <v>5572853.049019705</v>
      </c>
      <c r="I24" s="109">
        <v>5501592.567840986</v>
      </c>
      <c r="J24" s="104">
        <v>24071000</v>
      </c>
      <c r="K24" s="104">
        <v>5851000</v>
      </c>
      <c r="L24" s="104">
        <v>5950000</v>
      </c>
      <c r="M24" s="104">
        <v>6176000</v>
      </c>
      <c r="N24" s="104">
        <v>6094000</v>
      </c>
    </row>
    <row r="25" spans="1:14" ht="13.5">
      <c r="A25" s="22" t="s">
        <v>16</v>
      </c>
      <c r="B25" s="133" t="s">
        <v>109</v>
      </c>
      <c r="C25" s="79" t="s">
        <v>104</v>
      </c>
      <c r="D25" s="113" t="s">
        <v>77</v>
      </c>
      <c r="E25" s="114">
        <v>-13686998.590589369</v>
      </c>
      <c r="F25" s="114">
        <v>-3526953.999798147</v>
      </c>
      <c r="G25" s="114">
        <v>-3410704.6300530983</v>
      </c>
      <c r="H25" s="114">
        <v>-3397607.0961293583</v>
      </c>
      <c r="I25" s="114">
        <v>-3351732.8646087633</v>
      </c>
      <c r="J25" s="105">
        <v>-14668000</v>
      </c>
      <c r="K25" s="105">
        <v>-3778000</v>
      </c>
      <c r="L25" s="105">
        <v>-3643000</v>
      </c>
      <c r="M25" s="105">
        <v>-3650000</v>
      </c>
      <c r="N25" s="105">
        <v>-3597000</v>
      </c>
    </row>
    <row r="26" spans="1:14" ht="13.5">
      <c r="A26" s="22" t="s">
        <v>17</v>
      </c>
      <c r="B26" s="133" t="s">
        <v>109</v>
      </c>
      <c r="C26" s="79" t="s">
        <v>104</v>
      </c>
      <c r="D26" s="107" t="s">
        <v>78</v>
      </c>
      <c r="E26" s="109">
        <v>8297775.087775344</v>
      </c>
      <c r="F26" s="109">
        <v>1901258.9307966204</v>
      </c>
      <c r="G26" s="109">
        <v>2071410.5008561555</v>
      </c>
      <c r="H26" s="109">
        <v>2175245.9528903463</v>
      </c>
      <c r="I26" s="109">
        <v>2149859.7032322227</v>
      </c>
      <c r="J26" s="104">
        <v>9403000</v>
      </c>
      <c r="K26" s="104">
        <v>2073000</v>
      </c>
      <c r="L26" s="104">
        <v>2307000</v>
      </c>
      <c r="M26" s="104">
        <v>2526000</v>
      </c>
      <c r="N26" s="104">
        <v>2497000</v>
      </c>
    </row>
    <row r="27" spans="1:14" ht="13.5">
      <c r="A27" s="22" t="s">
        <v>0</v>
      </c>
      <c r="B27" s="133" t="s">
        <v>109</v>
      </c>
      <c r="C27" s="79" t="s">
        <v>104</v>
      </c>
      <c r="D27" s="113" t="s">
        <v>96</v>
      </c>
      <c r="E27" s="114">
        <v>-3108670.6345319217</v>
      </c>
      <c r="F27" s="114">
        <v>-832649.4640372365</v>
      </c>
      <c r="G27" s="114">
        <v>-720009.359810692</v>
      </c>
      <c r="H27" s="114">
        <v>-795921.3379490991</v>
      </c>
      <c r="I27" s="114">
        <v>-760090.4727348929</v>
      </c>
      <c r="J27" s="105">
        <v>-3580000</v>
      </c>
      <c r="K27" s="105">
        <v>-941000</v>
      </c>
      <c r="L27" s="105">
        <v>-837000</v>
      </c>
      <c r="M27" s="105">
        <v>-907000</v>
      </c>
      <c r="N27" s="105">
        <v>-895000</v>
      </c>
    </row>
    <row r="28" spans="1:14" ht="13.5">
      <c r="A28" s="22" t="s">
        <v>18</v>
      </c>
      <c r="B28" s="133" t="s">
        <v>109</v>
      </c>
      <c r="C28" s="79" t="s">
        <v>104</v>
      </c>
      <c r="D28" s="107" t="s">
        <v>79</v>
      </c>
      <c r="E28" s="109">
        <v>5189104.453243422</v>
      </c>
      <c r="F28" s="109">
        <v>1068609.466759384</v>
      </c>
      <c r="G28" s="109">
        <v>1351401.1410454635</v>
      </c>
      <c r="H28" s="109">
        <v>1379324.6149412473</v>
      </c>
      <c r="I28" s="109">
        <v>1389769.23049733</v>
      </c>
      <c r="J28" s="104">
        <v>5823000</v>
      </c>
      <c r="K28" s="104">
        <v>1132000</v>
      </c>
      <c r="L28" s="104">
        <v>1470000</v>
      </c>
      <c r="M28" s="104">
        <v>1619000</v>
      </c>
      <c r="N28" s="104">
        <v>1602000</v>
      </c>
    </row>
    <row r="29" spans="1:14" ht="13.5">
      <c r="A29" s="22" t="s">
        <v>21</v>
      </c>
      <c r="B29" s="133" t="s">
        <v>109</v>
      </c>
      <c r="C29" s="79" t="s">
        <v>104</v>
      </c>
      <c r="D29" s="113" t="s">
        <v>85</v>
      </c>
      <c r="E29" s="114">
        <v>467446.8010579909</v>
      </c>
      <c r="F29" s="114">
        <v>38032.0658967076</v>
      </c>
      <c r="G29" s="114">
        <v>83665.17695031186</v>
      </c>
      <c r="H29" s="114">
        <v>238553.06992362358</v>
      </c>
      <c r="I29" s="114">
        <v>107196.4882873477</v>
      </c>
      <c r="J29" s="105">
        <v>304000</v>
      </c>
      <c r="K29" s="105">
        <v>38000</v>
      </c>
      <c r="L29" s="105">
        <v>49000</v>
      </c>
      <c r="M29" s="105">
        <v>163000</v>
      </c>
      <c r="N29" s="105">
        <v>54000</v>
      </c>
    </row>
    <row r="30" spans="1:14" ht="13.5">
      <c r="A30" s="22" t="s">
        <v>22</v>
      </c>
      <c r="B30" s="133" t="s">
        <v>109</v>
      </c>
      <c r="C30" s="79" t="s">
        <v>104</v>
      </c>
      <c r="D30" s="107" t="s">
        <v>81</v>
      </c>
      <c r="E30" s="109">
        <v>5656551.254301413</v>
      </c>
      <c r="F30" s="109">
        <v>1106641.5326560915</v>
      </c>
      <c r="G30" s="109">
        <v>1435066.3179957753</v>
      </c>
      <c r="H30" s="109">
        <v>1617877.6848648707</v>
      </c>
      <c r="I30" s="109">
        <v>1496965.7187846776</v>
      </c>
      <c r="J30" s="104">
        <v>6127000</v>
      </c>
      <c r="K30" s="104">
        <v>1170000</v>
      </c>
      <c r="L30" s="104">
        <v>1519000</v>
      </c>
      <c r="M30" s="104">
        <v>1782000</v>
      </c>
      <c r="N30" s="104">
        <v>1656000</v>
      </c>
    </row>
    <row r="31" spans="2:14" s="10" customFormat="1" ht="6" customHeight="1">
      <c r="B31" s="134"/>
      <c r="C31" s="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3:14" ht="13.5">
      <c r="C32" s="129" t="s">
        <v>104</v>
      </c>
      <c r="D32" s="113" t="s">
        <v>87</v>
      </c>
      <c r="E32" s="106">
        <f>FPN!E19</f>
        <v>30110558.33465261</v>
      </c>
      <c r="F32" s="106">
        <f>FPN!F19</f>
        <v>30110558.33465261</v>
      </c>
      <c r="G32" s="106">
        <f>FPN!G19</f>
        <v>30292387.42123799</v>
      </c>
      <c r="H32" s="106">
        <f>FPN!H19</f>
        <v>30421516.646513775</v>
      </c>
      <c r="I32" s="106">
        <f>FPN!I19</f>
        <v>30414821.754010692</v>
      </c>
      <c r="J32" s="106">
        <f>FPN!J19</f>
        <v>30110558.33465261</v>
      </c>
      <c r="K32" s="106">
        <f>FPN!K19</f>
        <v>30110558.33465261</v>
      </c>
      <c r="L32" s="106">
        <f>FPN!L19</f>
        <v>30292387.42123799</v>
      </c>
      <c r="M32" s="106">
        <f>FPN!M19</f>
        <v>30421516.646513775</v>
      </c>
      <c r="N32" s="106">
        <f>FPN!N19</f>
        <v>30414821.754010692</v>
      </c>
    </row>
    <row r="33" spans="3:14" ht="13.5">
      <c r="C33" s="129"/>
      <c r="D33" s="113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2:14" s="12" customFormat="1" ht="13.5">
      <c r="B34" s="131"/>
      <c r="C34" s="10"/>
      <c r="D34" s="23" t="s">
        <v>74</v>
      </c>
      <c r="E34" s="115">
        <f>$E$62</f>
        <v>2013</v>
      </c>
      <c r="F34" s="115" t="str">
        <f>$F$62</f>
        <v>4Q13</v>
      </c>
      <c r="G34" s="115" t="str">
        <f>$G$62</f>
        <v>3Q13</v>
      </c>
      <c r="H34" s="115" t="str">
        <f>$H$62</f>
        <v>2Q13</v>
      </c>
      <c r="I34" s="115" t="str">
        <f>$I$62</f>
        <v>1Q13</v>
      </c>
      <c r="J34" s="115">
        <f>$J$62</f>
        <v>2012</v>
      </c>
      <c r="K34" s="115" t="str">
        <f>$K$62</f>
        <v>4Q12</v>
      </c>
      <c r="L34" s="115" t="str">
        <f>$L$62</f>
        <v>3Q12</v>
      </c>
      <c r="M34" s="115" t="str">
        <f>$M$62</f>
        <v>2Q12</v>
      </c>
      <c r="N34" s="115" t="str">
        <f>$N$62</f>
        <v>1Q12</v>
      </c>
    </row>
    <row r="35" spans="3:14" ht="13.5">
      <c r="C35" s="19"/>
      <c r="D35" s="107" t="s">
        <v>151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4" t="s">
        <v>31</v>
      </c>
      <c r="B36" s="133" t="s">
        <v>123</v>
      </c>
      <c r="C36" s="79" t="s">
        <v>114</v>
      </c>
      <c r="D36" s="107" t="s">
        <v>76</v>
      </c>
      <c r="E36" s="109">
        <v>15483592.911878029</v>
      </c>
      <c r="F36" s="109">
        <v>3861220.6898753424</v>
      </c>
      <c r="G36" s="109">
        <v>3886598.802840158</v>
      </c>
      <c r="H36" s="109">
        <v>3877869.4675697847</v>
      </c>
      <c r="I36" s="109">
        <v>3857903.951592744</v>
      </c>
      <c r="J36" s="104">
        <v>15759000</v>
      </c>
      <c r="K36" s="104">
        <v>3870000</v>
      </c>
      <c r="L36" s="104">
        <v>3927000</v>
      </c>
      <c r="M36" s="104">
        <v>3973000</v>
      </c>
      <c r="N36" s="104">
        <v>3989000</v>
      </c>
    </row>
    <row r="37" spans="1:14" ht="13.5">
      <c r="A37" s="22" t="s">
        <v>16</v>
      </c>
      <c r="B37" s="133" t="s">
        <v>123</v>
      </c>
      <c r="C37" s="79" t="s">
        <v>114</v>
      </c>
      <c r="D37" s="113" t="s">
        <v>77</v>
      </c>
      <c r="E37" s="114">
        <v>-9972081.573181968</v>
      </c>
      <c r="F37" s="114">
        <v>-2596573.0149943843</v>
      </c>
      <c r="G37" s="114">
        <v>-2503484.4898544215</v>
      </c>
      <c r="H37" s="114">
        <v>-2457722.1525294455</v>
      </c>
      <c r="I37" s="114">
        <v>-2414301.9158037174</v>
      </c>
      <c r="J37" s="105">
        <v>-10048000</v>
      </c>
      <c r="K37" s="105">
        <v>-2617000</v>
      </c>
      <c r="L37" s="105">
        <v>-2521000</v>
      </c>
      <c r="M37" s="105">
        <v>-2477000</v>
      </c>
      <c r="N37" s="105">
        <v>-2433000</v>
      </c>
    </row>
    <row r="38" spans="1:14" ht="13.5">
      <c r="A38" s="24" t="s">
        <v>32</v>
      </c>
      <c r="B38" s="133" t="s">
        <v>123</v>
      </c>
      <c r="C38" s="79" t="s">
        <v>114</v>
      </c>
      <c r="D38" s="107" t="s">
        <v>78</v>
      </c>
      <c r="E38" s="109">
        <v>5511511.33869606</v>
      </c>
      <c r="F38" s="109">
        <v>1264647.674880958</v>
      </c>
      <c r="G38" s="109">
        <v>1383114.3129857362</v>
      </c>
      <c r="H38" s="109">
        <v>1420147.315040339</v>
      </c>
      <c r="I38" s="109">
        <v>1443602.0357890266</v>
      </c>
      <c r="J38" s="104">
        <v>5711000</v>
      </c>
      <c r="K38" s="104">
        <v>1253000</v>
      </c>
      <c r="L38" s="104">
        <v>1406000</v>
      </c>
      <c r="M38" s="104">
        <v>1496000</v>
      </c>
      <c r="N38" s="104">
        <v>1556000</v>
      </c>
    </row>
    <row r="39" spans="1:14" ht="13.5">
      <c r="A39" s="22" t="s">
        <v>0</v>
      </c>
      <c r="B39" s="133" t="s">
        <v>123</v>
      </c>
      <c r="C39" s="79" t="s">
        <v>114</v>
      </c>
      <c r="D39" s="113" t="s">
        <v>96</v>
      </c>
      <c r="E39" s="114">
        <v>-1848390.3680077775</v>
      </c>
      <c r="F39" s="114">
        <v>-525204.1109062468</v>
      </c>
      <c r="G39" s="114">
        <v>-443195.72937402286</v>
      </c>
      <c r="H39" s="114">
        <v>-459242.3143491247</v>
      </c>
      <c r="I39" s="114">
        <v>-420748.2133783828</v>
      </c>
      <c r="J39" s="105">
        <v>-1877000</v>
      </c>
      <c r="K39" s="105">
        <v>-538000</v>
      </c>
      <c r="L39" s="105">
        <v>-451000</v>
      </c>
      <c r="M39" s="105">
        <v>-465000</v>
      </c>
      <c r="N39" s="105">
        <v>-423000</v>
      </c>
    </row>
    <row r="40" spans="1:14" ht="13.5">
      <c r="A40" s="24" t="s">
        <v>33</v>
      </c>
      <c r="B40" s="133" t="s">
        <v>123</v>
      </c>
      <c r="C40" s="79" t="s">
        <v>114</v>
      </c>
      <c r="D40" s="107" t="s">
        <v>79</v>
      </c>
      <c r="E40" s="109">
        <v>3663120.9706882825</v>
      </c>
      <c r="F40" s="109">
        <v>739443.5639747111</v>
      </c>
      <c r="G40" s="109">
        <v>939918.5836117134</v>
      </c>
      <c r="H40" s="109">
        <v>960905.0006912143</v>
      </c>
      <c r="I40" s="109">
        <v>1022853.8224106438</v>
      </c>
      <c r="J40" s="104">
        <v>3834000</v>
      </c>
      <c r="K40" s="104">
        <v>715000</v>
      </c>
      <c r="L40" s="104">
        <v>955000</v>
      </c>
      <c r="M40" s="104">
        <v>1031000</v>
      </c>
      <c r="N40" s="104">
        <v>1133000</v>
      </c>
    </row>
    <row r="41" spans="1:14" ht="13.5">
      <c r="A41" s="24" t="s">
        <v>19</v>
      </c>
      <c r="B41" s="133" t="s">
        <v>123</v>
      </c>
      <c r="C41" s="79" t="s">
        <v>114</v>
      </c>
      <c r="D41" s="113" t="s">
        <v>90</v>
      </c>
      <c r="E41" s="114">
        <v>56783.9144364304</v>
      </c>
      <c r="F41" s="114">
        <v>-1134.7221352016786</v>
      </c>
      <c r="G41" s="114">
        <v>13194.731060306214</v>
      </c>
      <c r="H41" s="114">
        <v>24522.244560528583</v>
      </c>
      <c r="I41" s="114">
        <v>20201.66095079728</v>
      </c>
      <c r="J41" s="105">
        <v>40000</v>
      </c>
      <c r="K41" s="105">
        <v>3000</v>
      </c>
      <c r="L41" s="105">
        <v>11000</v>
      </c>
      <c r="M41" s="105">
        <v>14000</v>
      </c>
      <c r="N41" s="105">
        <v>12000</v>
      </c>
    </row>
    <row r="42" spans="1:14" ht="13.5">
      <c r="A42" s="24" t="s">
        <v>20</v>
      </c>
      <c r="B42" s="133" t="s">
        <v>123</v>
      </c>
      <c r="C42" s="79" t="s">
        <v>114</v>
      </c>
      <c r="D42" s="90" t="s">
        <v>80</v>
      </c>
      <c r="E42" s="114">
        <v>-4227.986083520773</v>
      </c>
      <c r="F42" s="114">
        <v>-2694.8738974624403</v>
      </c>
      <c r="G42" s="114">
        <v>-902.5249536033045</v>
      </c>
      <c r="H42" s="114">
        <v>-1150.8379138097189</v>
      </c>
      <c r="I42" s="114">
        <v>520.2506813546843</v>
      </c>
      <c r="J42" s="105">
        <v>-4000</v>
      </c>
      <c r="K42" s="105">
        <v>-2000</v>
      </c>
      <c r="L42" s="105">
        <v>-1000</v>
      </c>
      <c r="M42" s="105">
        <v>-2000</v>
      </c>
      <c r="N42" s="105">
        <v>1000</v>
      </c>
    </row>
    <row r="43" spans="1:14" ht="13.5">
      <c r="A43" s="24" t="s">
        <v>34</v>
      </c>
      <c r="B43" s="133" t="s">
        <v>123</v>
      </c>
      <c r="C43" s="79" t="s">
        <v>114</v>
      </c>
      <c r="D43" s="107" t="s">
        <v>81</v>
      </c>
      <c r="E43" s="109">
        <v>3715676.899041192</v>
      </c>
      <c r="F43" s="109">
        <v>735613.967942047</v>
      </c>
      <c r="G43" s="109">
        <v>952210.7897184163</v>
      </c>
      <c r="H43" s="109">
        <v>984276.4073379332</v>
      </c>
      <c r="I43" s="109">
        <v>1043575.7340427958</v>
      </c>
      <c r="J43" s="104">
        <v>3870000</v>
      </c>
      <c r="K43" s="104">
        <v>716000</v>
      </c>
      <c r="L43" s="104">
        <v>965000</v>
      </c>
      <c r="M43" s="104">
        <v>1043000</v>
      </c>
      <c r="N43" s="104">
        <v>1146000</v>
      </c>
    </row>
    <row r="44" spans="1:14" ht="13.5">
      <c r="A44" s="30"/>
      <c r="B44" s="132"/>
      <c r="C44" s="7"/>
      <c r="D44" s="113" t="s">
        <v>86</v>
      </c>
      <c r="E44" s="105">
        <f aca="true" t="shared" si="1" ref="E44:N44">E45-E43</f>
        <v>-216407.03649501922</v>
      </c>
      <c r="F44" s="105">
        <f t="shared" si="1"/>
        <v>-50381.2332403335</v>
      </c>
      <c r="G44" s="105">
        <f t="shared" si="1"/>
        <v>-55140.417741927435</v>
      </c>
      <c r="H44" s="105">
        <f t="shared" si="1"/>
        <v>-54680.56178563461</v>
      </c>
      <c r="I44" s="105">
        <f t="shared" si="1"/>
        <v>-56204.82372712274</v>
      </c>
      <c r="J44" s="105">
        <f t="shared" si="1"/>
        <v>-218000</v>
      </c>
      <c r="K44" s="105">
        <f t="shared" si="1"/>
        <v>-50000</v>
      </c>
      <c r="L44" s="105">
        <f t="shared" si="1"/>
        <v>-56000</v>
      </c>
      <c r="M44" s="105">
        <f t="shared" si="1"/>
        <v>-55000</v>
      </c>
      <c r="N44" s="105">
        <f t="shared" si="1"/>
        <v>-57000</v>
      </c>
    </row>
    <row r="45" spans="1:14" ht="13.5">
      <c r="A45" s="24" t="s">
        <v>34</v>
      </c>
      <c r="B45" s="133" t="s">
        <v>113</v>
      </c>
      <c r="C45" s="81" t="s">
        <v>156</v>
      </c>
      <c r="D45" s="107" t="s">
        <v>120</v>
      </c>
      <c r="E45" s="109">
        <v>3499269.862546173</v>
      </c>
      <c r="F45" s="109">
        <v>685232.7347017135</v>
      </c>
      <c r="G45" s="109">
        <v>897070.3719764889</v>
      </c>
      <c r="H45" s="109">
        <v>929595.8455522986</v>
      </c>
      <c r="I45" s="109">
        <v>987370.9103156731</v>
      </c>
      <c r="J45" s="104">
        <v>3652000</v>
      </c>
      <c r="K45" s="104">
        <v>666000</v>
      </c>
      <c r="L45" s="104">
        <v>909000</v>
      </c>
      <c r="M45" s="104">
        <v>988000</v>
      </c>
      <c r="N45" s="104">
        <v>1089000</v>
      </c>
    </row>
    <row r="46" spans="2:14" s="10" customFormat="1" ht="6" customHeight="1">
      <c r="B46" s="134"/>
      <c r="C46" s="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3:14" ht="13.5">
      <c r="C47" s="129" t="s">
        <v>157</v>
      </c>
      <c r="D47" s="113" t="s">
        <v>87</v>
      </c>
      <c r="E47" s="106">
        <f>FPN!E20</f>
        <v>19047084.011156984</v>
      </c>
      <c r="F47" s="106">
        <f>FPN!F20</f>
        <v>19047084.011156984</v>
      </c>
      <c r="G47" s="106">
        <f>FPN!G20</f>
        <v>19170655.350281496</v>
      </c>
      <c r="H47" s="106">
        <f>FPN!H20</f>
        <v>19302440.760748774</v>
      </c>
      <c r="I47" s="106">
        <f>FPN!I20</f>
        <v>19459696.660349276</v>
      </c>
      <c r="J47" s="106">
        <f>FPN!J20</f>
        <v>19047084.011156984</v>
      </c>
      <c r="K47" s="106">
        <f>FPN!K20</f>
        <v>19047084.011156984</v>
      </c>
      <c r="L47" s="106">
        <f>FPN!L20</f>
        <v>19170655.350281496</v>
      </c>
      <c r="M47" s="106">
        <f>FPN!M20</f>
        <v>19302440.760748774</v>
      </c>
      <c r="N47" s="106">
        <f>FPN!N20</f>
        <v>19459696.660349276</v>
      </c>
    </row>
    <row r="48" spans="3:14" ht="13.5">
      <c r="C48" s="129"/>
      <c r="D48" s="113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2:14" s="12" customFormat="1" ht="13.5">
      <c r="B49" s="131"/>
      <c r="C49" s="10"/>
      <c r="D49" s="23" t="s">
        <v>74</v>
      </c>
      <c r="E49" s="115">
        <f>$E$62</f>
        <v>2013</v>
      </c>
      <c r="F49" s="115" t="str">
        <f>$F$62</f>
        <v>4Q13</v>
      </c>
      <c r="G49" s="115" t="str">
        <f>$G$62</f>
        <v>3Q13</v>
      </c>
      <c r="H49" s="115" t="str">
        <f>$H$62</f>
        <v>2Q13</v>
      </c>
      <c r="I49" s="115" t="str">
        <f>$I$62</f>
        <v>1Q13</v>
      </c>
      <c r="J49" s="115">
        <f>$J$62</f>
        <v>2012</v>
      </c>
      <c r="K49" s="115" t="str">
        <f>$K$62</f>
        <v>4Q12</v>
      </c>
      <c r="L49" s="115" t="str">
        <f>$L$62</f>
        <v>3Q12</v>
      </c>
      <c r="M49" s="115" t="str">
        <f>$M$62</f>
        <v>2Q12</v>
      </c>
      <c r="N49" s="115" t="str">
        <f>$N$62</f>
        <v>1Q12</v>
      </c>
    </row>
    <row r="50" spans="3:14" ht="13.5">
      <c r="C50" s="19"/>
      <c r="D50" s="107" t="s">
        <v>158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2" t="s">
        <v>15</v>
      </c>
      <c r="B51" s="133" t="s">
        <v>113</v>
      </c>
      <c r="C51" s="81" t="s">
        <v>157</v>
      </c>
      <c r="D51" s="107" t="s">
        <v>76</v>
      </c>
      <c r="E51" s="109">
        <v>15095079.137865733</v>
      </c>
      <c r="F51" s="109">
        <v>3752766.3764006067</v>
      </c>
      <c r="G51" s="109">
        <v>3781965.043243206</v>
      </c>
      <c r="H51" s="109">
        <v>3807721.362253555</v>
      </c>
      <c r="I51" s="109">
        <v>3752626.3559683664</v>
      </c>
      <c r="J51" s="104">
        <v>15368000</v>
      </c>
      <c r="K51" s="104">
        <v>3761000</v>
      </c>
      <c r="L51" s="104">
        <v>3822000</v>
      </c>
      <c r="M51" s="104">
        <v>3902000</v>
      </c>
      <c r="N51" s="104">
        <v>3883000</v>
      </c>
    </row>
    <row r="52" spans="1:14" ht="13.5">
      <c r="A52" s="22" t="s">
        <v>16</v>
      </c>
      <c r="B52" s="133" t="s">
        <v>113</v>
      </c>
      <c r="C52" s="81" t="s">
        <v>157</v>
      </c>
      <c r="D52" s="113" t="s">
        <v>77</v>
      </c>
      <c r="E52" s="114">
        <v>-9737665.481787693</v>
      </c>
      <c r="F52" s="114">
        <v>-2535368.6364293527</v>
      </c>
      <c r="G52" s="114">
        <v>-2445701.849588581</v>
      </c>
      <c r="H52" s="114">
        <v>-2398333.9710049676</v>
      </c>
      <c r="I52" s="114">
        <v>-2358261.0247647916</v>
      </c>
      <c r="J52" s="105">
        <v>-9813000</v>
      </c>
      <c r="K52" s="105">
        <v>-2556000</v>
      </c>
      <c r="L52" s="105">
        <v>-2463000</v>
      </c>
      <c r="M52" s="105">
        <v>-2417000</v>
      </c>
      <c r="N52" s="105">
        <v>-2377000</v>
      </c>
    </row>
    <row r="53" spans="1:14" ht="13.5">
      <c r="A53" s="22" t="s">
        <v>17</v>
      </c>
      <c r="B53" s="133" t="s">
        <v>113</v>
      </c>
      <c r="C53" s="81" t="s">
        <v>157</v>
      </c>
      <c r="D53" s="107" t="s">
        <v>78</v>
      </c>
      <c r="E53" s="109">
        <v>5357413.656078041</v>
      </c>
      <c r="F53" s="109">
        <v>1217397.739971254</v>
      </c>
      <c r="G53" s="109">
        <v>1336263.1936546252</v>
      </c>
      <c r="H53" s="109">
        <v>1409387.3912485875</v>
      </c>
      <c r="I53" s="109">
        <v>1394365.3312035748</v>
      </c>
      <c r="J53" s="104">
        <v>5555000</v>
      </c>
      <c r="K53" s="104">
        <v>1205000</v>
      </c>
      <c r="L53" s="104">
        <v>1359000</v>
      </c>
      <c r="M53" s="104">
        <v>1485000</v>
      </c>
      <c r="N53" s="104">
        <v>1506000</v>
      </c>
    </row>
    <row r="54" spans="1:14" ht="13.5">
      <c r="A54" s="22" t="s">
        <v>0</v>
      </c>
      <c r="B54" s="133" t="s">
        <v>113</v>
      </c>
      <c r="C54" s="81" t="s">
        <v>157</v>
      </c>
      <c r="D54" s="113" t="s">
        <v>96</v>
      </c>
      <c r="E54" s="114">
        <v>-1842762.9539044108</v>
      </c>
      <c r="F54" s="114">
        <v>-523952.36088367144</v>
      </c>
      <c r="G54" s="114">
        <v>-442559.84410573414</v>
      </c>
      <c r="H54" s="114">
        <v>-457976.19908524747</v>
      </c>
      <c r="I54" s="114">
        <v>-418274.5498297574</v>
      </c>
      <c r="J54" s="105">
        <v>-1872000</v>
      </c>
      <c r="K54" s="105">
        <v>-537000</v>
      </c>
      <c r="L54" s="105">
        <v>-450000</v>
      </c>
      <c r="M54" s="105">
        <v>-464000</v>
      </c>
      <c r="N54" s="105">
        <v>-421000</v>
      </c>
    </row>
    <row r="55" spans="1:14" ht="13.5">
      <c r="A55" s="22" t="s">
        <v>18</v>
      </c>
      <c r="B55" s="133" t="s">
        <v>113</v>
      </c>
      <c r="C55" s="81" t="s">
        <v>157</v>
      </c>
      <c r="D55" s="107" t="s">
        <v>79</v>
      </c>
      <c r="E55" s="109">
        <v>3514650.70217363</v>
      </c>
      <c r="F55" s="109">
        <v>693445.3790875826</v>
      </c>
      <c r="G55" s="109">
        <v>893703.3495488911</v>
      </c>
      <c r="H55" s="109">
        <v>951411.19216334</v>
      </c>
      <c r="I55" s="109">
        <v>976090.7813738174</v>
      </c>
      <c r="J55" s="104">
        <v>3683000</v>
      </c>
      <c r="K55" s="104">
        <v>668000</v>
      </c>
      <c r="L55" s="104">
        <v>909000</v>
      </c>
      <c r="M55" s="104">
        <v>1021000</v>
      </c>
      <c r="N55" s="104">
        <v>1085000</v>
      </c>
    </row>
    <row r="56" spans="1:14" ht="13.5">
      <c r="A56" s="24" t="s">
        <v>19</v>
      </c>
      <c r="B56" s="133" t="s">
        <v>113</v>
      </c>
      <c r="C56" s="81" t="s">
        <v>157</v>
      </c>
      <c r="D56" s="113" t="s">
        <v>90</v>
      </c>
      <c r="E56" s="114">
        <v>55776.950185652895</v>
      </c>
      <c r="F56" s="114">
        <v>-1397.305141868345</v>
      </c>
      <c r="G56" s="114">
        <v>12914.042357885379</v>
      </c>
      <c r="H56" s="114">
        <v>24308.609842966915</v>
      </c>
      <c r="I56" s="114">
        <v>19951.603126668946</v>
      </c>
      <c r="J56" s="105">
        <v>40000</v>
      </c>
      <c r="K56" s="105">
        <v>4000</v>
      </c>
      <c r="L56" s="105">
        <v>10000</v>
      </c>
      <c r="M56" s="105">
        <v>14000</v>
      </c>
      <c r="N56" s="105">
        <v>12000</v>
      </c>
    </row>
    <row r="57" spans="1:14" ht="13.5">
      <c r="A57" s="24" t="s">
        <v>20</v>
      </c>
      <c r="B57" s="133" t="s">
        <v>113</v>
      </c>
      <c r="C57" s="81" t="s">
        <v>157</v>
      </c>
      <c r="D57" s="90" t="s">
        <v>80</v>
      </c>
      <c r="E57" s="114">
        <v>-4252.043486941802</v>
      </c>
      <c r="F57" s="114">
        <v>-2729.72515400061</v>
      </c>
      <c r="G57" s="114">
        <v>-891.8876941196557</v>
      </c>
      <c r="H57" s="114">
        <v>-1150.6813201762234</v>
      </c>
      <c r="I57" s="114">
        <v>520.2506813546843</v>
      </c>
      <c r="J57" s="105">
        <v>-4000</v>
      </c>
      <c r="K57" s="105">
        <v>-2000</v>
      </c>
      <c r="L57" s="105">
        <v>-1000</v>
      </c>
      <c r="M57" s="105">
        <v>-2000</v>
      </c>
      <c r="N57" s="105">
        <v>1000</v>
      </c>
    </row>
    <row r="58" spans="1:14" ht="13.5">
      <c r="A58" s="22" t="s">
        <v>22</v>
      </c>
      <c r="B58" s="133" t="s">
        <v>113</v>
      </c>
      <c r="C58" s="81" t="s">
        <v>157</v>
      </c>
      <c r="D58" s="107" t="s">
        <v>81</v>
      </c>
      <c r="E58" s="109">
        <v>3566175.608872341</v>
      </c>
      <c r="F58" s="109">
        <v>689318.3487917136</v>
      </c>
      <c r="G58" s="109">
        <v>905725.5042126568</v>
      </c>
      <c r="H58" s="109">
        <v>974569.1206861307</v>
      </c>
      <c r="I58" s="109">
        <v>996562.635181841</v>
      </c>
      <c r="J58" s="104">
        <v>3719000</v>
      </c>
      <c r="K58" s="104">
        <v>670000</v>
      </c>
      <c r="L58" s="104">
        <v>918000</v>
      </c>
      <c r="M58" s="104">
        <v>1033000</v>
      </c>
      <c r="N58" s="104">
        <v>1098000</v>
      </c>
    </row>
    <row r="59" spans="2:14" s="10" customFormat="1" ht="6" customHeight="1">
      <c r="B59" s="134"/>
      <c r="C59" s="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3:14" ht="13.5">
      <c r="C60" s="129" t="s">
        <v>157</v>
      </c>
      <c r="D60" s="113" t="s">
        <v>87</v>
      </c>
      <c r="E60" s="106">
        <f>FPN!E20</f>
        <v>19047084.011156984</v>
      </c>
      <c r="F60" s="106">
        <f>FPN!F20</f>
        <v>19047084.011156984</v>
      </c>
      <c r="G60" s="106">
        <f>FPN!G20</f>
        <v>19170655.350281496</v>
      </c>
      <c r="H60" s="106">
        <f>FPN!H20</f>
        <v>19302440.760748774</v>
      </c>
      <c r="I60" s="106">
        <f>FPN!I20</f>
        <v>19459696.660349276</v>
      </c>
      <c r="J60" s="106">
        <f>FPN!J20</f>
        <v>19047084.011156984</v>
      </c>
      <c r="K60" s="106">
        <f>FPN!K20</f>
        <v>19047084.011156984</v>
      </c>
      <c r="L60" s="106">
        <f>FPN!L20</f>
        <v>19170655.350281496</v>
      </c>
      <c r="M60" s="106">
        <f>FPN!M20</f>
        <v>19302440.760748774</v>
      </c>
      <c r="N60" s="106">
        <f>FPN!N20</f>
        <v>19459696.660349276</v>
      </c>
    </row>
    <row r="61" spans="2:14" s="10" customFormat="1" ht="13.5" customHeight="1">
      <c r="B61" s="135"/>
      <c r="C61" s="7"/>
      <c r="D61" s="8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4:14" ht="13.5">
      <c r="D62" s="23" t="s">
        <v>74</v>
      </c>
      <c r="E62" s="115">
        <f>2013</f>
        <v>2013</v>
      </c>
      <c r="F62" s="115" t="s">
        <v>190</v>
      </c>
      <c r="G62" s="115" t="s">
        <v>191</v>
      </c>
      <c r="H62" s="115" t="s">
        <v>192</v>
      </c>
      <c r="I62" s="115" t="s">
        <v>183</v>
      </c>
      <c r="J62" s="115">
        <f>2012</f>
        <v>2012</v>
      </c>
      <c r="K62" s="115" t="s">
        <v>110</v>
      </c>
      <c r="L62" s="115" t="s">
        <v>111</v>
      </c>
      <c r="M62" s="115" t="s">
        <v>112</v>
      </c>
      <c r="N62" s="115" t="s">
        <v>107</v>
      </c>
    </row>
    <row r="63" ht="13.5">
      <c r="D63" s="107" t="s">
        <v>152</v>
      </c>
    </row>
    <row r="64" spans="1:14" ht="13.5">
      <c r="A64" s="22" t="s">
        <v>15</v>
      </c>
      <c r="B64" s="132" t="s">
        <v>25</v>
      </c>
      <c r="C64" s="89" t="s">
        <v>1</v>
      </c>
      <c r="D64" s="107" t="s">
        <v>76</v>
      </c>
      <c r="E64" s="109">
        <v>6921539.298050503</v>
      </c>
      <c r="F64" s="109">
        <v>1698478.8694319795</v>
      </c>
      <c r="G64" s="109">
        <v>1753480.8604364302</v>
      </c>
      <c r="H64" s="109">
        <v>1757822.3880984057</v>
      </c>
      <c r="I64" s="109">
        <v>1711757.1800836874</v>
      </c>
      <c r="J64" s="104">
        <v>6973000</v>
      </c>
      <c r="K64" s="104">
        <v>1658000</v>
      </c>
      <c r="L64" s="104">
        <v>1743000</v>
      </c>
      <c r="M64" s="104">
        <v>1787000</v>
      </c>
      <c r="N64" s="104">
        <v>1785000</v>
      </c>
    </row>
    <row r="65" spans="1:14" s="18" customFormat="1" ht="13.5">
      <c r="A65" s="24" t="s">
        <v>27</v>
      </c>
      <c r="B65" s="132" t="s">
        <v>25</v>
      </c>
      <c r="C65" s="110" t="s">
        <v>1</v>
      </c>
      <c r="D65" s="111" t="s">
        <v>83</v>
      </c>
      <c r="E65" s="112">
        <v>4144904.785155749</v>
      </c>
      <c r="F65" s="112">
        <v>1025675.3363252069</v>
      </c>
      <c r="G65" s="112">
        <v>1053502.1864659435</v>
      </c>
      <c r="H65" s="112">
        <v>1055873.1582366596</v>
      </c>
      <c r="I65" s="112">
        <v>1009854.1041279384</v>
      </c>
      <c r="J65" s="86">
        <v>4203000</v>
      </c>
      <c r="K65" s="86">
        <v>987000</v>
      </c>
      <c r="L65" s="86">
        <v>1044000</v>
      </c>
      <c r="M65" s="86">
        <v>1087000</v>
      </c>
      <c r="N65" s="86">
        <v>1085000</v>
      </c>
    </row>
    <row r="66" spans="1:14" s="18" customFormat="1" ht="13.5">
      <c r="A66" s="24" t="s">
        <v>26</v>
      </c>
      <c r="B66" s="132" t="s">
        <v>25</v>
      </c>
      <c r="C66" s="110" t="s">
        <v>1</v>
      </c>
      <c r="D66" s="111" t="s">
        <v>84</v>
      </c>
      <c r="E66" s="112">
        <v>2776634.5128947543</v>
      </c>
      <c r="F66" s="112">
        <v>672803.5331067726</v>
      </c>
      <c r="G66" s="112">
        <v>699978.6739704867</v>
      </c>
      <c r="H66" s="112">
        <v>701949.229861746</v>
      </c>
      <c r="I66" s="112">
        <v>701903.075955749</v>
      </c>
      <c r="J66" s="86">
        <v>2770000</v>
      </c>
      <c r="K66" s="86">
        <v>671000</v>
      </c>
      <c r="L66" s="86">
        <v>699000</v>
      </c>
      <c r="M66" s="86">
        <v>700000</v>
      </c>
      <c r="N66" s="86">
        <v>700000</v>
      </c>
    </row>
    <row r="67" spans="1:14" ht="13.5">
      <c r="A67" s="22" t="s">
        <v>16</v>
      </c>
      <c r="B67" s="132" t="s">
        <v>25</v>
      </c>
      <c r="C67" s="89" t="s">
        <v>1</v>
      </c>
      <c r="D67" s="113" t="s">
        <v>77</v>
      </c>
      <c r="E67" s="114">
        <v>-4543171.60354</v>
      </c>
      <c r="F67" s="114">
        <v>-1200628.6442558132</v>
      </c>
      <c r="G67" s="114">
        <v>-1162230.3014856686</v>
      </c>
      <c r="H67" s="114">
        <v>-1095725.5655569402</v>
      </c>
      <c r="I67" s="114">
        <v>-1084587.0922415783</v>
      </c>
      <c r="J67" s="105">
        <v>-4506000</v>
      </c>
      <c r="K67" s="105">
        <v>-1187000</v>
      </c>
      <c r="L67" s="105">
        <v>-1151000</v>
      </c>
      <c r="M67" s="105">
        <v>-1087000</v>
      </c>
      <c r="N67" s="105">
        <v>-1081000</v>
      </c>
    </row>
    <row r="68" spans="1:14" ht="13.5">
      <c r="A68" s="22" t="s">
        <v>17</v>
      </c>
      <c r="B68" s="132" t="s">
        <v>25</v>
      </c>
      <c r="C68" s="89" t="s">
        <v>1</v>
      </c>
      <c r="D68" s="107" t="s">
        <v>78</v>
      </c>
      <c r="E68" s="109">
        <v>2378367.6945105037</v>
      </c>
      <c r="F68" s="109">
        <v>497850.2251761663</v>
      </c>
      <c r="G68" s="109">
        <v>591250.5589507616</v>
      </c>
      <c r="H68" s="109">
        <v>662096.8225414655</v>
      </c>
      <c r="I68" s="109">
        <v>627170.0878421091</v>
      </c>
      <c r="J68" s="104">
        <v>2467000</v>
      </c>
      <c r="K68" s="104">
        <v>471000</v>
      </c>
      <c r="L68" s="104">
        <v>592000</v>
      </c>
      <c r="M68" s="104">
        <v>700000</v>
      </c>
      <c r="N68" s="104">
        <v>704000</v>
      </c>
    </row>
    <row r="69" spans="1:14" ht="13.5">
      <c r="A69" s="22" t="s">
        <v>0</v>
      </c>
      <c r="B69" s="132" t="s">
        <v>25</v>
      </c>
      <c r="C69" s="89" t="s">
        <v>1</v>
      </c>
      <c r="D69" s="113" t="s">
        <v>96</v>
      </c>
      <c r="E69" s="114">
        <v>-343489.0010607843</v>
      </c>
      <c r="F69" s="114">
        <v>-86666.23147664429</v>
      </c>
      <c r="G69" s="114">
        <v>-89626.68755828009</v>
      </c>
      <c r="H69" s="114">
        <v>-88091.6721058599</v>
      </c>
      <c r="I69" s="114">
        <v>-79104.40992000006</v>
      </c>
      <c r="J69" s="105">
        <v>-344000</v>
      </c>
      <c r="K69" s="105">
        <v>-86000</v>
      </c>
      <c r="L69" s="105">
        <v>-90000</v>
      </c>
      <c r="M69" s="105">
        <v>-88000</v>
      </c>
      <c r="N69" s="105">
        <v>-80000</v>
      </c>
    </row>
    <row r="70" spans="1:14" ht="13.5">
      <c r="A70" s="22" t="s">
        <v>18</v>
      </c>
      <c r="B70" s="132" t="s">
        <v>25</v>
      </c>
      <c r="C70" s="89" t="s">
        <v>1</v>
      </c>
      <c r="D70" s="107" t="s">
        <v>79</v>
      </c>
      <c r="E70" s="109">
        <v>2034878.6934497193</v>
      </c>
      <c r="F70" s="109">
        <v>411183.993699522</v>
      </c>
      <c r="G70" s="109">
        <v>501623.8713924815</v>
      </c>
      <c r="H70" s="109">
        <v>574005.1504356056</v>
      </c>
      <c r="I70" s="109">
        <v>548065.6779221091</v>
      </c>
      <c r="J70" s="104">
        <v>2123000</v>
      </c>
      <c r="K70" s="104">
        <v>385000</v>
      </c>
      <c r="L70" s="104">
        <v>502000</v>
      </c>
      <c r="M70" s="104">
        <v>612000</v>
      </c>
      <c r="N70" s="104">
        <v>624000</v>
      </c>
    </row>
    <row r="71" spans="1:14" ht="13.5">
      <c r="A71" s="22" t="s">
        <v>21</v>
      </c>
      <c r="B71" s="132" t="s">
        <v>25</v>
      </c>
      <c r="C71" s="89" t="s">
        <v>1</v>
      </c>
      <c r="D71" s="113" t="s">
        <v>85</v>
      </c>
      <c r="E71" s="114">
        <v>4492.167336899999</v>
      </c>
      <c r="F71" s="114">
        <v>629.7706899999989</v>
      </c>
      <c r="G71" s="114">
        <v>954.5341699999983</v>
      </c>
      <c r="H71" s="114">
        <v>1049.2950168999987</v>
      </c>
      <c r="I71" s="114">
        <v>1858.567459999999</v>
      </c>
      <c r="J71" s="105">
        <v>4000</v>
      </c>
      <c r="K71" s="105">
        <v>0</v>
      </c>
      <c r="L71" s="105">
        <v>1000</v>
      </c>
      <c r="M71" s="105">
        <v>1000</v>
      </c>
      <c r="N71" s="114">
        <v>2000</v>
      </c>
    </row>
    <row r="72" spans="1:14" ht="13.5">
      <c r="A72" s="22" t="s">
        <v>22</v>
      </c>
      <c r="B72" s="132" t="s">
        <v>25</v>
      </c>
      <c r="C72" s="89" t="s">
        <v>1</v>
      </c>
      <c r="D72" s="107" t="s">
        <v>81</v>
      </c>
      <c r="E72" s="109">
        <v>2039370.8607866194</v>
      </c>
      <c r="F72" s="109">
        <v>411813.76438952197</v>
      </c>
      <c r="G72" s="109">
        <v>502578.4055624815</v>
      </c>
      <c r="H72" s="109">
        <v>575054.4454525056</v>
      </c>
      <c r="I72" s="109">
        <v>549924.2453821092</v>
      </c>
      <c r="J72" s="104">
        <v>2127000</v>
      </c>
      <c r="K72" s="104">
        <v>385000</v>
      </c>
      <c r="L72" s="104">
        <v>503000</v>
      </c>
      <c r="M72" s="104">
        <v>613000</v>
      </c>
      <c r="N72" s="104">
        <v>626000</v>
      </c>
    </row>
    <row r="73" spans="1:14" ht="13.5">
      <c r="A73" s="22"/>
      <c r="B73" s="132"/>
      <c r="C73" s="7"/>
      <c r="D73" s="113" t="s">
        <v>86</v>
      </c>
      <c r="E73" s="105">
        <f aca="true" t="shared" si="2" ref="E73:N73">E74-E72</f>
        <v>-129977.32652384252</v>
      </c>
      <c r="F73" s="105">
        <f t="shared" si="2"/>
        <v>-28644.503166272305</v>
      </c>
      <c r="G73" s="105">
        <f t="shared" si="2"/>
        <v>-33450.880203174136</v>
      </c>
      <c r="H73" s="105">
        <f t="shared" si="2"/>
        <v>-32662.18257705972</v>
      </c>
      <c r="I73" s="105">
        <f t="shared" si="2"/>
        <v>-35219.76057733467</v>
      </c>
      <c r="J73" s="105">
        <f t="shared" si="2"/>
        <v>-129000</v>
      </c>
      <c r="K73" s="105">
        <f t="shared" si="2"/>
        <v>-27000</v>
      </c>
      <c r="L73" s="105">
        <f t="shared" si="2"/>
        <v>-35000</v>
      </c>
      <c r="M73" s="105">
        <f t="shared" si="2"/>
        <v>-32000</v>
      </c>
      <c r="N73" s="105">
        <f t="shared" si="2"/>
        <v>-35000</v>
      </c>
    </row>
    <row r="74" spans="1:14" ht="13.5">
      <c r="A74" s="22" t="s">
        <v>22</v>
      </c>
      <c r="B74" s="136" t="s">
        <v>28</v>
      </c>
      <c r="C74" s="79" t="s">
        <v>2</v>
      </c>
      <c r="D74" s="107" t="s">
        <v>155</v>
      </c>
      <c r="E74" s="109">
        <v>1909393.5342627768</v>
      </c>
      <c r="F74" s="109">
        <v>383169.26122324966</v>
      </c>
      <c r="G74" s="109">
        <v>469127.52535930736</v>
      </c>
      <c r="H74" s="109">
        <v>542392.2628754459</v>
      </c>
      <c r="I74" s="109">
        <v>514704.4848047745</v>
      </c>
      <c r="J74" s="104">
        <v>1998000</v>
      </c>
      <c r="K74" s="104">
        <v>358000</v>
      </c>
      <c r="L74" s="104">
        <v>468000</v>
      </c>
      <c r="M74" s="104">
        <v>581000</v>
      </c>
      <c r="N74" s="104">
        <v>591000</v>
      </c>
    </row>
    <row r="75" spans="2:14" s="10" customFormat="1" ht="6" customHeight="1">
      <c r="B75" s="135"/>
      <c r="C75" s="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3.5">
      <c r="A76" s="24"/>
      <c r="B76" s="132"/>
      <c r="C76" s="78" t="s">
        <v>2</v>
      </c>
      <c r="D76" s="113" t="s">
        <v>87</v>
      </c>
      <c r="E76" s="106">
        <f>FPN!E21</f>
        <v>6921517.040345018</v>
      </c>
      <c r="F76" s="106">
        <f>FPN!F21</f>
        <v>6921517.040345018</v>
      </c>
      <c r="G76" s="106">
        <f>FPN!G21</f>
        <v>6960582.198651346</v>
      </c>
      <c r="H76" s="106">
        <f>FPN!H21</f>
        <v>6994936.038832668</v>
      </c>
      <c r="I76" s="106">
        <f>FPN!I21</f>
        <v>7015867.018470415</v>
      </c>
      <c r="J76" s="106">
        <f>FPN!J21</f>
        <v>6921517.040345018</v>
      </c>
      <c r="K76" s="106">
        <f>FPN!K21</f>
        <v>6921517.040345018</v>
      </c>
      <c r="L76" s="106">
        <f>FPN!L21</f>
        <v>6960582.198651346</v>
      </c>
      <c r="M76" s="106">
        <f>FPN!M21</f>
        <v>6994936.038832668</v>
      </c>
      <c r="N76" s="106">
        <f>FPN!N21</f>
        <v>7015867.018470415</v>
      </c>
    </row>
    <row r="77" spans="3:4" ht="13.5">
      <c r="C77" s="7"/>
      <c r="D77" s="8"/>
    </row>
    <row r="78" spans="2:14" s="12" customFormat="1" ht="13.5">
      <c r="B78" s="131"/>
      <c r="C78" s="10"/>
      <c r="D78" s="23" t="s">
        <v>74</v>
      </c>
      <c r="E78" s="115">
        <f>$E$62</f>
        <v>2013</v>
      </c>
      <c r="F78" s="115" t="str">
        <f>$F$62</f>
        <v>4Q13</v>
      </c>
      <c r="G78" s="115" t="str">
        <f>$G$62</f>
        <v>3Q13</v>
      </c>
      <c r="H78" s="115" t="str">
        <f>$H$62</f>
        <v>2Q13</v>
      </c>
      <c r="I78" s="115" t="str">
        <f>$I$62</f>
        <v>1Q13</v>
      </c>
      <c r="J78" s="115">
        <f>$J$62</f>
        <v>2012</v>
      </c>
      <c r="K78" s="115" t="str">
        <f>$K$62</f>
        <v>4Q12</v>
      </c>
      <c r="L78" s="115" t="str">
        <f>$L$62</f>
        <v>3Q12</v>
      </c>
      <c r="M78" s="115" t="str">
        <f>$M$62</f>
        <v>2Q12</v>
      </c>
      <c r="N78" s="115" t="str">
        <f>$N$62</f>
        <v>1Q12</v>
      </c>
    </row>
    <row r="79" spans="3:14" ht="13.5">
      <c r="C79" s="19"/>
      <c r="D79" s="107" t="s">
        <v>153</v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24" t="s">
        <v>31</v>
      </c>
      <c r="B80" s="132" t="s">
        <v>25</v>
      </c>
      <c r="C80" s="89" t="s">
        <v>6</v>
      </c>
      <c r="D80" s="107" t="s">
        <v>76</v>
      </c>
      <c r="E80" s="109">
        <v>6854633.551724335</v>
      </c>
      <c r="F80" s="109">
        <v>1694393.2553419794</v>
      </c>
      <c r="G80" s="109">
        <v>1744825.7282002622</v>
      </c>
      <c r="H80" s="109">
        <v>1712849.1129645735</v>
      </c>
      <c r="I80" s="109">
        <v>1702565.4552175195</v>
      </c>
      <c r="J80" s="104">
        <v>6906000</v>
      </c>
      <c r="K80" s="104">
        <v>1654000</v>
      </c>
      <c r="L80" s="104">
        <v>1734000</v>
      </c>
      <c r="M80" s="104">
        <v>1742000</v>
      </c>
      <c r="N80" s="104">
        <v>1776000</v>
      </c>
    </row>
    <row r="81" spans="1:14" s="18" customFormat="1" ht="13.5">
      <c r="A81" s="24" t="s">
        <v>30</v>
      </c>
      <c r="B81" s="132" t="s">
        <v>25</v>
      </c>
      <c r="C81" s="110" t="s">
        <v>6</v>
      </c>
      <c r="D81" s="111" t="s">
        <v>83</v>
      </c>
      <c r="E81" s="112">
        <v>4077999.038829581</v>
      </c>
      <c r="F81" s="112">
        <v>1021589.7222352069</v>
      </c>
      <c r="G81" s="112">
        <v>1044847.0542297756</v>
      </c>
      <c r="H81" s="112">
        <v>1010899.8831028275</v>
      </c>
      <c r="I81" s="112">
        <v>1000662.3792617705</v>
      </c>
      <c r="J81" s="86">
        <v>4136000</v>
      </c>
      <c r="K81" s="86">
        <v>983000</v>
      </c>
      <c r="L81" s="86">
        <v>1035000</v>
      </c>
      <c r="M81" s="86">
        <v>1042000</v>
      </c>
      <c r="N81" s="86">
        <v>1076000</v>
      </c>
    </row>
    <row r="82" spans="1:14" s="18" customFormat="1" ht="13.5">
      <c r="A82" s="24" t="s">
        <v>26</v>
      </c>
      <c r="B82" s="132" t="s">
        <v>25</v>
      </c>
      <c r="C82" s="110" t="s">
        <v>6</v>
      </c>
      <c r="D82" s="111" t="s">
        <v>84</v>
      </c>
      <c r="E82" s="112">
        <v>2776634.5128947543</v>
      </c>
      <c r="F82" s="112">
        <v>672803.5331067726</v>
      </c>
      <c r="G82" s="112">
        <v>699978.6739704867</v>
      </c>
      <c r="H82" s="112">
        <v>701949.229861746</v>
      </c>
      <c r="I82" s="112">
        <v>701903.075955749</v>
      </c>
      <c r="J82" s="86">
        <v>2770000</v>
      </c>
      <c r="K82" s="86">
        <v>671000</v>
      </c>
      <c r="L82" s="86">
        <v>699000</v>
      </c>
      <c r="M82" s="86">
        <v>700000</v>
      </c>
      <c r="N82" s="86">
        <v>700000</v>
      </c>
    </row>
    <row r="83" spans="1:14" ht="13.5">
      <c r="A83" s="22" t="s">
        <v>16</v>
      </c>
      <c r="B83" s="132" t="s">
        <v>25</v>
      </c>
      <c r="C83" s="89" t="s">
        <v>6</v>
      </c>
      <c r="D83" s="113" t="s">
        <v>77</v>
      </c>
      <c r="E83" s="114">
        <v>-4543171.60354</v>
      </c>
      <c r="F83" s="114">
        <v>-1200628.6442558132</v>
      </c>
      <c r="G83" s="114">
        <v>-1162230.3014856686</v>
      </c>
      <c r="H83" s="114">
        <v>-1095725.5655569402</v>
      </c>
      <c r="I83" s="114">
        <v>-1084587.0922415783</v>
      </c>
      <c r="J83" s="105">
        <v>-4506000</v>
      </c>
      <c r="K83" s="105">
        <v>-1187000</v>
      </c>
      <c r="L83" s="105">
        <v>-1151000</v>
      </c>
      <c r="M83" s="105">
        <v>-1087000</v>
      </c>
      <c r="N83" s="105">
        <v>-1081000</v>
      </c>
    </row>
    <row r="84" spans="1:14" ht="13.5">
      <c r="A84" s="24" t="s">
        <v>32</v>
      </c>
      <c r="B84" s="132" t="s">
        <v>25</v>
      </c>
      <c r="C84" s="89" t="s">
        <v>6</v>
      </c>
      <c r="D84" s="107" t="s">
        <v>78</v>
      </c>
      <c r="E84" s="109">
        <v>2311461.9481843356</v>
      </c>
      <c r="F84" s="109">
        <v>493764.6110861663</v>
      </c>
      <c r="G84" s="109">
        <v>582595.4267145937</v>
      </c>
      <c r="H84" s="109">
        <v>617123.5474076334</v>
      </c>
      <c r="I84" s="109">
        <v>617978.3629759413</v>
      </c>
      <c r="J84" s="104">
        <v>2400000</v>
      </c>
      <c r="K84" s="104">
        <v>467000</v>
      </c>
      <c r="L84" s="104">
        <v>583000</v>
      </c>
      <c r="M84" s="104">
        <v>655000</v>
      </c>
      <c r="N84" s="104">
        <v>695000</v>
      </c>
    </row>
    <row r="85" spans="1:14" ht="13.5">
      <c r="A85" s="22" t="s">
        <v>0</v>
      </c>
      <c r="B85" s="132" t="s">
        <v>25</v>
      </c>
      <c r="C85" s="89" t="s">
        <v>6</v>
      </c>
      <c r="D85" s="113" t="s">
        <v>96</v>
      </c>
      <c r="E85" s="114">
        <v>-343489.0010607843</v>
      </c>
      <c r="F85" s="114">
        <v>-86666.23147664429</v>
      </c>
      <c r="G85" s="114">
        <v>-89626.68755828009</v>
      </c>
      <c r="H85" s="114">
        <v>-88091.6721058599</v>
      </c>
      <c r="I85" s="114">
        <v>-79104.40992000006</v>
      </c>
      <c r="J85" s="105">
        <v>-344000</v>
      </c>
      <c r="K85" s="105">
        <v>-86000</v>
      </c>
      <c r="L85" s="105">
        <v>-90000</v>
      </c>
      <c r="M85" s="105">
        <v>-88000</v>
      </c>
      <c r="N85" s="105">
        <v>-80000</v>
      </c>
    </row>
    <row r="86" spans="1:14" ht="13.5">
      <c r="A86" s="24" t="s">
        <v>33</v>
      </c>
      <c r="B86" s="132" t="s">
        <v>25</v>
      </c>
      <c r="C86" s="89" t="s">
        <v>6</v>
      </c>
      <c r="D86" s="107" t="s">
        <v>79</v>
      </c>
      <c r="E86" s="109">
        <v>1967972.9471235515</v>
      </c>
      <c r="F86" s="109">
        <v>407098.379609522</v>
      </c>
      <c r="G86" s="109">
        <v>492968.7391563136</v>
      </c>
      <c r="H86" s="109">
        <v>529031.8753017734</v>
      </c>
      <c r="I86" s="109">
        <v>538873.9530559413</v>
      </c>
      <c r="J86" s="104">
        <v>2056000</v>
      </c>
      <c r="K86" s="104">
        <v>381000</v>
      </c>
      <c r="L86" s="104">
        <v>493000</v>
      </c>
      <c r="M86" s="104">
        <v>567000</v>
      </c>
      <c r="N86" s="104">
        <v>615000</v>
      </c>
    </row>
    <row r="87" spans="1:14" ht="13.5">
      <c r="A87" s="22" t="s">
        <v>21</v>
      </c>
      <c r="B87" s="132" t="s">
        <v>25</v>
      </c>
      <c r="C87" s="89" t="s">
        <v>6</v>
      </c>
      <c r="D87" s="113" t="s">
        <v>85</v>
      </c>
      <c r="E87" s="114">
        <v>4492.167336899999</v>
      </c>
      <c r="F87" s="114">
        <v>629.7706899999989</v>
      </c>
      <c r="G87" s="114">
        <v>954.5341699999983</v>
      </c>
      <c r="H87" s="114">
        <v>1049.2950168999987</v>
      </c>
      <c r="I87" s="114">
        <v>1858.567459999999</v>
      </c>
      <c r="J87" s="105">
        <v>4000</v>
      </c>
      <c r="K87" s="105">
        <v>0</v>
      </c>
      <c r="L87" s="105">
        <v>1000</v>
      </c>
      <c r="M87" s="105">
        <v>1000</v>
      </c>
      <c r="N87" s="114">
        <v>2000</v>
      </c>
    </row>
    <row r="88" spans="1:14" ht="13.5">
      <c r="A88" s="24" t="s">
        <v>34</v>
      </c>
      <c r="B88" s="132" t="s">
        <v>25</v>
      </c>
      <c r="C88" s="89" t="s">
        <v>6</v>
      </c>
      <c r="D88" s="107" t="s">
        <v>81</v>
      </c>
      <c r="E88" s="109">
        <v>1972465.1144604515</v>
      </c>
      <c r="F88" s="109">
        <v>407728.150299522</v>
      </c>
      <c r="G88" s="109">
        <v>493923.2733263136</v>
      </c>
      <c r="H88" s="109">
        <v>530081.1703186735</v>
      </c>
      <c r="I88" s="109">
        <v>540732.5205159413</v>
      </c>
      <c r="J88" s="104">
        <v>2060000</v>
      </c>
      <c r="K88" s="104">
        <v>381000</v>
      </c>
      <c r="L88" s="104">
        <v>494000</v>
      </c>
      <c r="M88" s="104">
        <v>568000</v>
      </c>
      <c r="N88" s="104">
        <v>617000</v>
      </c>
    </row>
    <row r="89" spans="1:14" ht="13.5">
      <c r="A89" s="30"/>
      <c r="B89" s="132"/>
      <c r="C89" s="7"/>
      <c r="D89" s="113" t="s">
        <v>86</v>
      </c>
      <c r="E89" s="105">
        <f aca="true" t="shared" si="3" ref="E89:N89">E90-E88</f>
        <v>-129977.32652384252</v>
      </c>
      <c r="F89" s="105">
        <f t="shared" si="3"/>
        <v>-28644.503166272305</v>
      </c>
      <c r="G89" s="105">
        <f t="shared" si="3"/>
        <v>-33450.880203174136</v>
      </c>
      <c r="H89" s="105">
        <f t="shared" si="3"/>
        <v>-32662.18257705972</v>
      </c>
      <c r="I89" s="105">
        <f t="shared" si="3"/>
        <v>-35219.76057733473</v>
      </c>
      <c r="J89" s="105">
        <f t="shared" si="3"/>
        <v>-129000</v>
      </c>
      <c r="K89" s="105">
        <f t="shared" si="3"/>
        <v>-27000</v>
      </c>
      <c r="L89" s="105">
        <f t="shared" si="3"/>
        <v>-35000</v>
      </c>
      <c r="M89" s="105">
        <f t="shared" si="3"/>
        <v>-32000</v>
      </c>
      <c r="N89" s="105">
        <f t="shared" si="3"/>
        <v>-35000</v>
      </c>
    </row>
    <row r="90" spans="1:14" ht="13.5">
      <c r="A90" s="24" t="s">
        <v>34</v>
      </c>
      <c r="B90" s="136" t="s">
        <v>28</v>
      </c>
      <c r="C90" s="89" t="s">
        <v>72</v>
      </c>
      <c r="D90" s="107" t="s">
        <v>155</v>
      </c>
      <c r="E90" s="109">
        <v>1842487.787936609</v>
      </c>
      <c r="F90" s="109">
        <v>379083.6471332497</v>
      </c>
      <c r="G90" s="109">
        <v>460472.39312313945</v>
      </c>
      <c r="H90" s="109">
        <v>497418.98774161376</v>
      </c>
      <c r="I90" s="109">
        <v>505512.7599386066</v>
      </c>
      <c r="J90" s="104">
        <v>1931000</v>
      </c>
      <c r="K90" s="104">
        <v>354000</v>
      </c>
      <c r="L90" s="104">
        <v>459000</v>
      </c>
      <c r="M90" s="104">
        <v>536000</v>
      </c>
      <c r="N90" s="104">
        <v>582000</v>
      </c>
    </row>
    <row r="91" spans="2:14" s="10" customFormat="1" ht="6" customHeight="1">
      <c r="B91" s="135"/>
      <c r="C91" s="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ht="13.5">
      <c r="C92" s="78" t="s">
        <v>2</v>
      </c>
      <c r="D92" s="113" t="s">
        <v>87</v>
      </c>
      <c r="E92" s="106">
        <f>FPN!E21</f>
        <v>6921517.040345018</v>
      </c>
      <c r="F92" s="106">
        <f>FPN!F21</f>
        <v>6921517.040345018</v>
      </c>
      <c r="G92" s="106">
        <f>FPN!G21</f>
        <v>6960582.198651346</v>
      </c>
      <c r="H92" s="106">
        <f>FPN!H21</f>
        <v>6994936.038832668</v>
      </c>
      <c r="I92" s="106">
        <f>FPN!I21</f>
        <v>7015867.018470415</v>
      </c>
      <c r="J92" s="106">
        <f>FPN!J21</f>
        <v>6921517.040345018</v>
      </c>
      <c r="K92" s="106">
        <f>FPN!K21</f>
        <v>6921517.040345018</v>
      </c>
      <c r="L92" s="106">
        <f>FPN!L21</f>
        <v>6960582.198651346</v>
      </c>
      <c r="M92" s="106">
        <f>FPN!M21</f>
        <v>6994936.038832668</v>
      </c>
      <c r="N92" s="106">
        <f>FPN!N21</f>
        <v>7015867.018470415</v>
      </c>
    </row>
    <row r="93" spans="3:4" ht="13.5">
      <c r="C93" s="7"/>
      <c r="D93" s="8"/>
    </row>
    <row r="94" spans="2:14" s="12" customFormat="1" ht="13.5">
      <c r="B94" s="131"/>
      <c r="C94" s="10"/>
      <c r="D94" s="23" t="s">
        <v>74</v>
      </c>
      <c r="E94" s="115">
        <f>$E$62</f>
        <v>2013</v>
      </c>
      <c r="F94" s="115" t="str">
        <f>$F$62</f>
        <v>4Q13</v>
      </c>
      <c r="G94" s="115" t="str">
        <f>$G$62</f>
        <v>3Q13</v>
      </c>
      <c r="H94" s="115" t="str">
        <f>$H$62</f>
        <v>2Q13</v>
      </c>
      <c r="I94" s="115" t="str">
        <f>$I$62</f>
        <v>1Q13</v>
      </c>
      <c r="J94" s="115">
        <f>$J$62</f>
        <v>2012</v>
      </c>
      <c r="K94" s="115" t="str">
        <f>$K$62</f>
        <v>4Q12</v>
      </c>
      <c r="L94" s="115" t="str">
        <f>$L$62</f>
        <v>3Q12</v>
      </c>
      <c r="M94" s="115" t="str">
        <f>$M$62</f>
        <v>2Q12</v>
      </c>
      <c r="N94" s="115" t="str">
        <f>$N$62</f>
        <v>1Q12</v>
      </c>
    </row>
    <row r="95" ht="13.5">
      <c r="D95" s="107" t="s">
        <v>115</v>
      </c>
    </row>
    <row r="96" spans="1:14" ht="13.5">
      <c r="A96" s="22" t="s">
        <v>15</v>
      </c>
      <c r="B96" s="136" t="s">
        <v>28</v>
      </c>
      <c r="C96" s="89" t="s">
        <v>2</v>
      </c>
      <c r="D96" s="107" t="s">
        <v>76</v>
      </c>
      <c r="E96" s="109">
        <v>6674793.421438762</v>
      </c>
      <c r="F96" s="109">
        <v>1640269.8034385985</v>
      </c>
      <c r="G96" s="109">
        <v>1690865.7340700277</v>
      </c>
      <c r="H96" s="109">
        <v>1696249.4165044045</v>
      </c>
      <c r="I96" s="109">
        <v>1647408.4674257317</v>
      </c>
      <c r="J96" s="104">
        <v>6726000</v>
      </c>
      <c r="K96" s="104">
        <v>1600000</v>
      </c>
      <c r="L96" s="104">
        <v>1680000</v>
      </c>
      <c r="M96" s="104">
        <v>1725000</v>
      </c>
      <c r="N96" s="104">
        <v>1721000</v>
      </c>
    </row>
    <row r="97" spans="1:14" ht="13.5">
      <c r="A97" s="22" t="s">
        <v>16</v>
      </c>
      <c r="B97" s="136" t="s">
        <v>28</v>
      </c>
      <c r="C97" s="89" t="s">
        <v>2</v>
      </c>
      <c r="D97" s="113" t="s">
        <v>77</v>
      </c>
      <c r="E97" s="114">
        <v>-4426976.610561323</v>
      </c>
      <c r="F97" s="114">
        <v>-1171117.2547853712</v>
      </c>
      <c r="G97" s="114">
        <v>-1132960.9867400194</v>
      </c>
      <c r="H97" s="114">
        <v>-1066962.846282437</v>
      </c>
      <c r="I97" s="114">
        <v>-1055935.5227534955</v>
      </c>
      <c r="J97" s="105">
        <v>-4390000</v>
      </c>
      <c r="K97" s="105">
        <v>-1158000</v>
      </c>
      <c r="L97" s="105">
        <v>-1122000</v>
      </c>
      <c r="M97" s="105">
        <v>-1057000</v>
      </c>
      <c r="N97" s="105">
        <v>-1053000</v>
      </c>
    </row>
    <row r="98" spans="1:14" ht="13.5">
      <c r="A98" s="22" t="s">
        <v>17</v>
      </c>
      <c r="B98" s="136" t="s">
        <v>28</v>
      </c>
      <c r="C98" s="89" t="s">
        <v>2</v>
      </c>
      <c r="D98" s="107" t="s">
        <v>78</v>
      </c>
      <c r="E98" s="109">
        <v>2247816.8108774386</v>
      </c>
      <c r="F98" s="109">
        <v>469152.5486532273</v>
      </c>
      <c r="G98" s="109">
        <v>557904.7473300083</v>
      </c>
      <c r="H98" s="109">
        <v>629286.5702219675</v>
      </c>
      <c r="I98" s="109">
        <v>591472.9446722362</v>
      </c>
      <c r="J98" s="104">
        <v>2336000</v>
      </c>
      <c r="K98" s="104">
        <v>442000</v>
      </c>
      <c r="L98" s="104">
        <v>558000</v>
      </c>
      <c r="M98" s="104">
        <v>668000</v>
      </c>
      <c r="N98" s="104">
        <v>668000</v>
      </c>
    </row>
    <row r="99" spans="1:14" ht="13.5">
      <c r="A99" s="22" t="s">
        <v>0</v>
      </c>
      <c r="B99" s="136" t="s">
        <v>28</v>
      </c>
      <c r="C99" s="89" t="s">
        <v>2</v>
      </c>
      <c r="D99" s="113" t="s">
        <v>96</v>
      </c>
      <c r="E99" s="114">
        <v>-341908.4797007843</v>
      </c>
      <c r="F99" s="114">
        <v>-86350.47511331097</v>
      </c>
      <c r="G99" s="114">
        <v>-89451.06743828008</v>
      </c>
      <c r="H99" s="114">
        <v>-87729.96764585993</v>
      </c>
      <c r="I99" s="114">
        <v>-78376.96950333338</v>
      </c>
      <c r="J99" s="105">
        <v>-342000</v>
      </c>
      <c r="K99" s="105">
        <v>-85000</v>
      </c>
      <c r="L99" s="105">
        <v>-90000</v>
      </c>
      <c r="M99" s="105">
        <v>-88000</v>
      </c>
      <c r="N99" s="105">
        <v>-79000</v>
      </c>
    </row>
    <row r="100" spans="1:14" ht="13.5">
      <c r="A100" s="22" t="s">
        <v>18</v>
      </c>
      <c r="B100" s="136" t="s">
        <v>28</v>
      </c>
      <c r="C100" s="89" t="s">
        <v>2</v>
      </c>
      <c r="D100" s="107" t="s">
        <v>79</v>
      </c>
      <c r="E100" s="109">
        <v>1905908.3311766544</v>
      </c>
      <c r="F100" s="109">
        <v>382802.0735399163</v>
      </c>
      <c r="G100" s="109">
        <v>468453.6798917282</v>
      </c>
      <c r="H100" s="109">
        <v>541556.6025761076</v>
      </c>
      <c r="I100" s="109">
        <v>513095.97516890283</v>
      </c>
      <c r="J100" s="104">
        <v>1994000</v>
      </c>
      <c r="K100" s="104">
        <v>357000</v>
      </c>
      <c r="L100" s="104">
        <v>468000</v>
      </c>
      <c r="M100" s="104">
        <v>580000</v>
      </c>
      <c r="N100" s="104">
        <v>589000</v>
      </c>
    </row>
    <row r="101" spans="1:14" ht="13.5">
      <c r="A101" s="22" t="s">
        <v>21</v>
      </c>
      <c r="B101" s="136" t="s">
        <v>28</v>
      </c>
      <c r="C101" s="89" t="s">
        <v>2</v>
      </c>
      <c r="D101" s="113" t="s">
        <v>85</v>
      </c>
      <c r="E101" s="114">
        <v>3485.2030861224985</v>
      </c>
      <c r="F101" s="114">
        <v>367.187683333333</v>
      </c>
      <c r="G101" s="114">
        <v>673.845467579165</v>
      </c>
      <c r="H101" s="114">
        <v>835.6602993383318</v>
      </c>
      <c r="I101" s="114">
        <v>1608.5096358716655</v>
      </c>
      <c r="J101" s="105">
        <v>4000</v>
      </c>
      <c r="K101" s="105">
        <v>1000</v>
      </c>
      <c r="L101" s="105">
        <v>0</v>
      </c>
      <c r="M101" s="105">
        <v>1000</v>
      </c>
      <c r="N101" s="114">
        <v>2000</v>
      </c>
    </row>
    <row r="102" spans="1:14" ht="13.5">
      <c r="A102" s="22" t="s">
        <v>22</v>
      </c>
      <c r="B102" s="136" t="s">
        <v>28</v>
      </c>
      <c r="C102" s="89" t="s">
        <v>2</v>
      </c>
      <c r="D102" s="107" t="s">
        <v>81</v>
      </c>
      <c r="E102" s="109">
        <v>1909393.5342627768</v>
      </c>
      <c r="F102" s="109">
        <v>383169.26122324966</v>
      </c>
      <c r="G102" s="109">
        <v>469127.52535930736</v>
      </c>
      <c r="H102" s="109">
        <v>542392.2628754459</v>
      </c>
      <c r="I102" s="109">
        <v>514704.4848047745</v>
      </c>
      <c r="J102" s="104">
        <v>1998000</v>
      </c>
      <c r="K102" s="104">
        <v>358000</v>
      </c>
      <c r="L102" s="104">
        <v>468000</v>
      </c>
      <c r="M102" s="104">
        <v>581000</v>
      </c>
      <c r="N102" s="104">
        <v>591000</v>
      </c>
    </row>
    <row r="103" spans="2:14" s="10" customFormat="1" ht="6" customHeight="1">
      <c r="B103" s="135"/>
      <c r="C103" s="6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3.5">
      <c r="A104" s="24"/>
      <c r="B104" s="136"/>
      <c r="C104" s="108" t="s">
        <v>2</v>
      </c>
      <c r="D104" s="113" t="s">
        <v>87</v>
      </c>
      <c r="E104" s="106">
        <f>FPN!E21</f>
        <v>6921517.040345018</v>
      </c>
      <c r="F104" s="106">
        <f>FPN!F21</f>
        <v>6921517.040345018</v>
      </c>
      <c r="G104" s="106">
        <f>FPN!G21</f>
        <v>6960582.198651346</v>
      </c>
      <c r="H104" s="106">
        <f>FPN!H21</f>
        <v>6994936.038832668</v>
      </c>
      <c r="I104" s="106">
        <f>FPN!I21</f>
        <v>7015867.018470415</v>
      </c>
      <c r="J104" s="106">
        <f>FPN!J21</f>
        <v>6921517.040345018</v>
      </c>
      <c r="K104" s="106">
        <f>FPN!K21</f>
        <v>6921517.040345018</v>
      </c>
      <c r="L104" s="106">
        <f>FPN!L21</f>
        <v>6960582.198651346</v>
      </c>
      <c r="M104" s="106">
        <f>FPN!M21</f>
        <v>6994936.038832668</v>
      </c>
      <c r="N104" s="106">
        <f>FPN!N21</f>
        <v>7015867.018470415</v>
      </c>
    </row>
    <row r="105" spans="3:4" ht="13.5">
      <c r="C105" s="7"/>
      <c r="D105" s="8"/>
    </row>
    <row r="106" spans="4:14" ht="13.5">
      <c r="D106" s="23" t="s">
        <v>74</v>
      </c>
      <c r="E106" s="115">
        <f>$E$62</f>
        <v>2013</v>
      </c>
      <c r="F106" s="115" t="str">
        <f>$F$62</f>
        <v>4Q13</v>
      </c>
      <c r="G106" s="115" t="str">
        <f>$G$62</f>
        <v>3Q13</v>
      </c>
      <c r="H106" s="115" t="str">
        <f>$H$62</f>
        <v>2Q13</v>
      </c>
      <c r="I106" s="115" t="str">
        <f>$I$62</f>
        <v>1Q13</v>
      </c>
      <c r="J106" s="115">
        <f>$J$62</f>
        <v>2012</v>
      </c>
      <c r="K106" s="115" t="str">
        <f>$K$62</f>
        <v>4Q12</v>
      </c>
      <c r="L106" s="115" t="str">
        <f>$L$62</f>
        <v>3Q12</v>
      </c>
      <c r="M106" s="115" t="str">
        <f>$M$62</f>
        <v>2Q12</v>
      </c>
      <c r="N106" s="115" t="str">
        <f>$N$62</f>
        <v>1Q12</v>
      </c>
    </row>
    <row r="107" ht="13.5">
      <c r="D107" s="107" t="s">
        <v>154</v>
      </c>
    </row>
    <row r="108" spans="1:14" ht="13.5">
      <c r="A108" s="22" t="s">
        <v>15</v>
      </c>
      <c r="B108" s="132" t="s">
        <v>35</v>
      </c>
      <c r="C108" s="83" t="s">
        <v>57</v>
      </c>
      <c r="D108" s="101" t="s">
        <v>76</v>
      </c>
      <c r="E108" s="109">
        <v>3239179.803704866</v>
      </c>
      <c r="F108" s="109">
        <v>817715.5474806251</v>
      </c>
      <c r="G108" s="109">
        <v>792943.4758310021</v>
      </c>
      <c r="H108" s="109">
        <v>811424.8520484726</v>
      </c>
      <c r="I108" s="109">
        <v>817095.9283447668</v>
      </c>
      <c r="J108" s="104">
        <v>3257000</v>
      </c>
      <c r="K108" s="104">
        <v>821000</v>
      </c>
      <c r="L108" s="104">
        <v>797000</v>
      </c>
      <c r="M108" s="104">
        <v>816000</v>
      </c>
      <c r="N108" s="104">
        <v>823000</v>
      </c>
    </row>
    <row r="109" spans="1:14" ht="13.5">
      <c r="A109" s="22" t="s">
        <v>16</v>
      </c>
      <c r="B109" s="132" t="s">
        <v>35</v>
      </c>
      <c r="C109" s="83" t="s">
        <v>57</v>
      </c>
      <c r="D109" s="90" t="s">
        <v>77</v>
      </c>
      <c r="E109" s="114">
        <v>-1781018.5749258592</v>
      </c>
      <c r="F109" s="114">
        <v>-467538.14397048</v>
      </c>
      <c r="G109" s="114">
        <v>-434273.5472296485</v>
      </c>
      <c r="H109" s="114">
        <v>-441954.95215496485</v>
      </c>
      <c r="I109" s="114">
        <v>-437251.9315707659</v>
      </c>
      <c r="J109" s="105">
        <v>-1777000</v>
      </c>
      <c r="K109" s="105">
        <v>-466000</v>
      </c>
      <c r="L109" s="105">
        <v>-432000</v>
      </c>
      <c r="M109" s="105">
        <v>-441000</v>
      </c>
      <c r="N109" s="105">
        <v>-438000</v>
      </c>
    </row>
    <row r="110" spans="1:14" ht="13.5">
      <c r="A110" s="22" t="s">
        <v>17</v>
      </c>
      <c r="B110" s="132" t="s">
        <v>35</v>
      </c>
      <c r="C110" s="83" t="s">
        <v>57</v>
      </c>
      <c r="D110" s="101" t="s">
        <v>78</v>
      </c>
      <c r="E110" s="109">
        <v>1458161.228779007</v>
      </c>
      <c r="F110" s="109">
        <v>350177.4035101451</v>
      </c>
      <c r="G110" s="109">
        <v>358669.9286013536</v>
      </c>
      <c r="H110" s="109">
        <v>369469.89989350777</v>
      </c>
      <c r="I110" s="109">
        <v>379843.99677400093</v>
      </c>
      <c r="J110" s="104">
        <v>1480000</v>
      </c>
      <c r="K110" s="104">
        <v>355000</v>
      </c>
      <c r="L110" s="104">
        <v>365000</v>
      </c>
      <c r="M110" s="104">
        <v>375000</v>
      </c>
      <c r="N110" s="104">
        <v>385000</v>
      </c>
    </row>
    <row r="111" spans="1:14" ht="13.5">
      <c r="A111" s="22" t="s">
        <v>0</v>
      </c>
      <c r="B111" s="132" t="s">
        <v>35</v>
      </c>
      <c r="C111" s="83" t="s">
        <v>57</v>
      </c>
      <c r="D111" s="90" t="s">
        <v>96</v>
      </c>
      <c r="E111" s="114">
        <v>-1205049.1342600002</v>
      </c>
      <c r="F111" s="114">
        <v>-327394.84432213433</v>
      </c>
      <c r="G111" s="114">
        <v>-286534.29237274826</v>
      </c>
      <c r="H111" s="114">
        <v>-294978.88760549464</v>
      </c>
      <c r="I111" s="114">
        <v>-296141.10995962285</v>
      </c>
      <c r="J111" s="105">
        <v>-1205000</v>
      </c>
      <c r="K111" s="105">
        <v>-327000</v>
      </c>
      <c r="L111" s="105">
        <v>-287000</v>
      </c>
      <c r="M111" s="105">
        <v>-295000</v>
      </c>
      <c r="N111" s="105">
        <v>-296000</v>
      </c>
    </row>
    <row r="112" spans="1:14" ht="13.5">
      <c r="A112" s="22" t="s">
        <v>18</v>
      </c>
      <c r="B112" s="132" t="s">
        <v>35</v>
      </c>
      <c r="C112" s="83" t="s">
        <v>57</v>
      </c>
      <c r="D112" s="101" t="s">
        <v>79</v>
      </c>
      <c r="E112" s="109">
        <v>253112.0945190068</v>
      </c>
      <c r="F112" s="109">
        <v>22782.559188010753</v>
      </c>
      <c r="G112" s="109">
        <v>72135.63622860535</v>
      </c>
      <c r="H112" s="109">
        <v>74491.01228801312</v>
      </c>
      <c r="I112" s="109">
        <v>83702.88681437809</v>
      </c>
      <c r="J112" s="104">
        <v>275000</v>
      </c>
      <c r="K112" s="104">
        <v>28000</v>
      </c>
      <c r="L112" s="104">
        <v>78000</v>
      </c>
      <c r="M112" s="104">
        <v>80000</v>
      </c>
      <c r="N112" s="104">
        <v>89000</v>
      </c>
    </row>
    <row r="113" spans="1:14" ht="13.5">
      <c r="A113" s="22" t="s">
        <v>21</v>
      </c>
      <c r="B113" s="132" t="s">
        <v>35</v>
      </c>
      <c r="C113" s="79" t="s">
        <v>57</v>
      </c>
      <c r="D113" s="113" t="s">
        <v>85</v>
      </c>
      <c r="E113" s="114">
        <v>60.58265695050511</v>
      </c>
      <c r="F113" s="114">
        <v>231</v>
      </c>
      <c r="G113" s="114">
        <v>-200.4869199999999</v>
      </c>
      <c r="H113" s="114">
        <v>11.06957695050502</v>
      </c>
      <c r="I113" s="114">
        <v>19</v>
      </c>
      <c r="J113" s="114" t="s">
        <v>180</v>
      </c>
      <c r="K113" s="114" t="s">
        <v>180</v>
      </c>
      <c r="L113" s="114" t="s">
        <v>180</v>
      </c>
      <c r="M113" s="114" t="s">
        <v>180</v>
      </c>
      <c r="N113" s="114" t="s">
        <v>180</v>
      </c>
    </row>
    <row r="114" spans="1:14" ht="13.5">
      <c r="A114" s="22" t="s">
        <v>22</v>
      </c>
      <c r="B114" s="132" t="s">
        <v>35</v>
      </c>
      <c r="C114" s="83" t="s">
        <v>57</v>
      </c>
      <c r="D114" s="102" t="s">
        <v>95</v>
      </c>
      <c r="E114" s="109">
        <v>253172.6771759573</v>
      </c>
      <c r="F114" s="109">
        <v>23013.559188010753</v>
      </c>
      <c r="G114" s="109">
        <v>71935.14930860535</v>
      </c>
      <c r="H114" s="109">
        <v>74502.08186496363</v>
      </c>
      <c r="I114" s="109">
        <v>83721.88681437809</v>
      </c>
      <c r="J114" s="104">
        <v>275000</v>
      </c>
      <c r="K114" s="104">
        <v>28000</v>
      </c>
      <c r="L114" s="104">
        <v>78000</v>
      </c>
      <c r="M114" s="104">
        <v>80000</v>
      </c>
      <c r="N114" s="104">
        <v>89000</v>
      </c>
    </row>
    <row r="115" spans="1:14" ht="13.5">
      <c r="A115" s="22"/>
      <c r="B115" s="132"/>
      <c r="C115" s="79"/>
      <c r="D115" s="113" t="s">
        <v>86</v>
      </c>
      <c r="E115" s="105">
        <f aca="true" t="shared" si="4" ref="E115:N115">E116-E114</f>
        <v>-19316.045391144697</v>
      </c>
      <c r="F115" s="105">
        <f t="shared" si="4"/>
        <v>-4604.370086193609</v>
      </c>
      <c r="G115" s="105">
        <f t="shared" si="4"/>
        <v>-5169.657453105494</v>
      </c>
      <c r="H115" s="105">
        <f t="shared" si="4"/>
        <v>-5359.315693580429</v>
      </c>
      <c r="I115" s="105">
        <f t="shared" si="4"/>
        <v>-4182.702158265514</v>
      </c>
      <c r="J115" s="105">
        <f t="shared" si="4"/>
        <v>-19000</v>
      </c>
      <c r="K115" s="105">
        <f t="shared" si="4"/>
        <v>-4000</v>
      </c>
      <c r="L115" s="105">
        <f t="shared" si="4"/>
        <v>-5000</v>
      </c>
      <c r="M115" s="105">
        <f t="shared" si="4"/>
        <v>-5000</v>
      </c>
      <c r="N115" s="105">
        <f t="shared" si="4"/>
        <v>-5000</v>
      </c>
    </row>
    <row r="116" spans="1:14" ht="13.5">
      <c r="A116" s="22" t="s">
        <v>22</v>
      </c>
      <c r="B116" s="133" t="s">
        <v>37</v>
      </c>
      <c r="C116" s="83" t="s">
        <v>3</v>
      </c>
      <c r="D116" s="101" t="s">
        <v>88</v>
      </c>
      <c r="E116" s="109">
        <v>233856.6317848126</v>
      </c>
      <c r="F116" s="109">
        <v>18409.189101817145</v>
      </c>
      <c r="G116" s="109">
        <v>66765.49185549986</v>
      </c>
      <c r="H116" s="109">
        <v>69142.7661713832</v>
      </c>
      <c r="I116" s="109">
        <v>79539.18465611257</v>
      </c>
      <c r="J116" s="104">
        <v>256000</v>
      </c>
      <c r="K116" s="104">
        <v>24000</v>
      </c>
      <c r="L116" s="104">
        <v>73000</v>
      </c>
      <c r="M116" s="104">
        <v>75000</v>
      </c>
      <c r="N116" s="104">
        <v>84000</v>
      </c>
    </row>
    <row r="117" spans="2:14" s="10" customFormat="1" ht="6" customHeight="1">
      <c r="B117" s="135"/>
      <c r="C117" s="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3.5">
      <c r="A118" s="24"/>
      <c r="B118" s="132"/>
      <c r="C118" s="82" t="s">
        <v>3</v>
      </c>
      <c r="D118" s="113" t="s">
        <v>87</v>
      </c>
      <c r="E118" s="106">
        <f>FPN!E22</f>
        <v>6015386.303823922</v>
      </c>
      <c r="F118" s="106">
        <f>FPN!F22</f>
        <v>6015386.303823922</v>
      </c>
      <c r="G118" s="106">
        <f>FPN!G22</f>
        <v>6055251.6107489215</v>
      </c>
      <c r="H118" s="106">
        <f>FPN!H22</f>
        <v>6116438.492703921</v>
      </c>
      <c r="I118" s="106">
        <f>FPN!I22</f>
        <v>6174567.352248921</v>
      </c>
      <c r="J118" s="106">
        <f>FPN!J22</f>
        <v>6015386.303823922</v>
      </c>
      <c r="K118" s="106">
        <f>FPN!K22</f>
        <v>6015386.303823922</v>
      </c>
      <c r="L118" s="106">
        <f>FPN!L22</f>
        <v>6055251.6107489215</v>
      </c>
      <c r="M118" s="106">
        <f>FPN!M22</f>
        <v>6116438.492703921</v>
      </c>
      <c r="N118" s="106">
        <f>FPN!N22</f>
        <v>6174567.352248921</v>
      </c>
    </row>
    <row r="119" spans="3:4" ht="13.5">
      <c r="C119" s="7"/>
      <c r="D119" s="8"/>
    </row>
    <row r="120" spans="2:14" s="12" customFormat="1" ht="13.5">
      <c r="B120" s="131"/>
      <c r="C120" s="10"/>
      <c r="D120" s="23" t="s">
        <v>74</v>
      </c>
      <c r="E120" s="115">
        <f>$E$62</f>
        <v>2013</v>
      </c>
      <c r="F120" s="115" t="str">
        <f>$F$62</f>
        <v>4Q13</v>
      </c>
      <c r="G120" s="115" t="str">
        <f>$G$62</f>
        <v>3Q13</v>
      </c>
      <c r="H120" s="115" t="str">
        <f>$H$62</f>
        <v>2Q13</v>
      </c>
      <c r="I120" s="115" t="str">
        <f>$I$62</f>
        <v>1Q13</v>
      </c>
      <c r="J120" s="115">
        <f>$J$62</f>
        <v>2012</v>
      </c>
      <c r="K120" s="115" t="str">
        <f>$K$62</f>
        <v>4Q12</v>
      </c>
      <c r="L120" s="115" t="str">
        <f>$L$62</f>
        <v>3Q12</v>
      </c>
      <c r="M120" s="115" t="str">
        <f>$M$62</f>
        <v>2Q12</v>
      </c>
      <c r="N120" s="115" t="str">
        <f>$N$62</f>
        <v>1Q12</v>
      </c>
    </row>
    <row r="121" ht="13.5">
      <c r="D121" s="107" t="s">
        <v>89</v>
      </c>
    </row>
    <row r="122" spans="1:14" ht="13.5">
      <c r="A122" s="22" t="s">
        <v>15</v>
      </c>
      <c r="B122" s="133" t="s">
        <v>37</v>
      </c>
      <c r="C122" s="83" t="s">
        <v>3</v>
      </c>
      <c r="D122" s="101" t="s">
        <v>76</v>
      </c>
      <c r="E122" s="109">
        <v>3189553.25898715</v>
      </c>
      <c r="F122" s="109">
        <v>804357.8528915</v>
      </c>
      <c r="G122" s="109">
        <v>780745.9884971103</v>
      </c>
      <c r="H122" s="109">
        <v>798625.6958684548</v>
      </c>
      <c r="I122" s="109">
        <v>805823.7217300851</v>
      </c>
      <c r="J122" s="104">
        <v>3208000</v>
      </c>
      <c r="K122" s="104">
        <v>809000</v>
      </c>
      <c r="L122" s="104">
        <v>784000</v>
      </c>
      <c r="M122" s="104">
        <v>804000</v>
      </c>
      <c r="N122" s="104">
        <v>811000</v>
      </c>
    </row>
    <row r="123" spans="1:14" ht="13.5">
      <c r="A123" s="22" t="s">
        <v>16</v>
      </c>
      <c r="B123" s="133" t="s">
        <v>37</v>
      </c>
      <c r="C123" s="83" t="s">
        <v>3</v>
      </c>
      <c r="D123" s="90" t="s">
        <v>77</v>
      </c>
      <c r="E123" s="114">
        <v>-1752165.8367387094</v>
      </c>
      <c r="F123" s="114">
        <v>-459850.8341272873</v>
      </c>
      <c r="G123" s="114">
        <v>-427132.25086339767</v>
      </c>
      <c r="H123" s="114">
        <v>-434536.37690791185</v>
      </c>
      <c r="I123" s="114">
        <v>-430646.3748401124</v>
      </c>
      <c r="J123" s="105">
        <v>-1748000</v>
      </c>
      <c r="K123" s="105">
        <v>-459000</v>
      </c>
      <c r="L123" s="105">
        <v>-424000</v>
      </c>
      <c r="M123" s="105">
        <v>-434000</v>
      </c>
      <c r="N123" s="105">
        <v>-431000</v>
      </c>
    </row>
    <row r="124" spans="1:14" ht="13.5">
      <c r="A124" s="22" t="s">
        <v>17</v>
      </c>
      <c r="B124" s="133" t="s">
        <v>37</v>
      </c>
      <c r="C124" s="83" t="s">
        <v>3</v>
      </c>
      <c r="D124" s="101" t="s">
        <v>78</v>
      </c>
      <c r="E124" s="109">
        <v>1437387.4222484408</v>
      </c>
      <c r="F124" s="109">
        <v>344507.01876421267</v>
      </c>
      <c r="G124" s="109">
        <v>353613.73763371265</v>
      </c>
      <c r="H124" s="109">
        <v>364089.3189605429</v>
      </c>
      <c r="I124" s="109">
        <v>375177.3468899727</v>
      </c>
      <c r="J124" s="104">
        <v>1460000</v>
      </c>
      <c r="K124" s="104">
        <v>350000</v>
      </c>
      <c r="L124" s="104">
        <v>360000</v>
      </c>
      <c r="M124" s="104">
        <v>370000</v>
      </c>
      <c r="N124" s="104">
        <v>380000</v>
      </c>
    </row>
    <row r="125" spans="1:14" ht="13.5">
      <c r="A125" s="22" t="s">
        <v>0</v>
      </c>
      <c r="B125" s="133" t="s">
        <v>37</v>
      </c>
      <c r="C125" s="83" t="s">
        <v>3</v>
      </c>
      <c r="D125" s="90" t="s">
        <v>96</v>
      </c>
      <c r="E125" s="114">
        <v>-1203591.3731205787</v>
      </c>
      <c r="F125" s="114">
        <v>-326328.8296623955</v>
      </c>
      <c r="G125" s="114">
        <v>-286647.7588582128</v>
      </c>
      <c r="H125" s="114">
        <v>-294957.6223661102</v>
      </c>
      <c r="I125" s="114">
        <v>-295657.1622338601</v>
      </c>
      <c r="J125" s="105">
        <v>-1204000</v>
      </c>
      <c r="K125" s="105">
        <v>-326000</v>
      </c>
      <c r="L125" s="105">
        <v>-287000</v>
      </c>
      <c r="M125" s="105">
        <v>-295000</v>
      </c>
      <c r="N125" s="105">
        <v>-296000</v>
      </c>
    </row>
    <row r="126" spans="1:14" ht="13.5">
      <c r="A126" s="22" t="s">
        <v>18</v>
      </c>
      <c r="B126" s="133" t="s">
        <v>37</v>
      </c>
      <c r="C126" s="83" t="s">
        <v>3</v>
      </c>
      <c r="D126" s="101" t="s">
        <v>79</v>
      </c>
      <c r="E126" s="109">
        <v>233796.0491278621</v>
      </c>
      <c r="F126" s="109">
        <v>18178.189101817145</v>
      </c>
      <c r="G126" s="109">
        <v>66965.97877549985</v>
      </c>
      <c r="H126" s="109">
        <v>69131.6965944327</v>
      </c>
      <c r="I126" s="109">
        <v>79520.18465611257</v>
      </c>
      <c r="J126" s="104">
        <v>256000</v>
      </c>
      <c r="K126" s="104">
        <v>24000</v>
      </c>
      <c r="L126" s="104">
        <v>73000</v>
      </c>
      <c r="M126" s="104">
        <v>75000</v>
      </c>
      <c r="N126" s="104">
        <v>84000</v>
      </c>
    </row>
    <row r="127" spans="1:14" ht="13.5">
      <c r="A127" s="22" t="s">
        <v>21</v>
      </c>
      <c r="B127" s="133" t="s">
        <v>37</v>
      </c>
      <c r="C127" s="79" t="s">
        <v>3</v>
      </c>
      <c r="D127" s="113" t="s">
        <v>85</v>
      </c>
      <c r="E127" s="114">
        <v>60.58265695050511</v>
      </c>
      <c r="F127" s="114">
        <v>231</v>
      </c>
      <c r="G127" s="114">
        <v>-200.4869199999999</v>
      </c>
      <c r="H127" s="114">
        <v>11.06957695050502</v>
      </c>
      <c r="I127" s="114">
        <v>19</v>
      </c>
      <c r="J127" s="114" t="s">
        <v>180</v>
      </c>
      <c r="K127" s="114" t="s">
        <v>180</v>
      </c>
      <c r="L127" s="114" t="s">
        <v>180</v>
      </c>
      <c r="M127" s="114" t="s">
        <v>180</v>
      </c>
      <c r="N127" s="114" t="s">
        <v>180</v>
      </c>
    </row>
    <row r="128" spans="1:14" ht="13.5">
      <c r="A128" s="22" t="s">
        <v>22</v>
      </c>
      <c r="B128" s="133" t="s">
        <v>37</v>
      </c>
      <c r="C128" s="83" t="s">
        <v>3</v>
      </c>
      <c r="D128" s="101" t="s">
        <v>81</v>
      </c>
      <c r="E128" s="109">
        <v>233856.6317848126</v>
      </c>
      <c r="F128" s="109">
        <v>18409.189101817145</v>
      </c>
      <c r="G128" s="109">
        <v>66765.49185549986</v>
      </c>
      <c r="H128" s="109">
        <v>69142.7661713832</v>
      </c>
      <c r="I128" s="109">
        <v>79539.18465611257</v>
      </c>
      <c r="J128" s="104">
        <v>256000</v>
      </c>
      <c r="K128" s="104">
        <v>24000</v>
      </c>
      <c r="L128" s="104">
        <v>73000</v>
      </c>
      <c r="M128" s="104">
        <v>75000</v>
      </c>
      <c r="N128" s="104">
        <v>84000</v>
      </c>
    </row>
    <row r="129" spans="2:14" s="10" customFormat="1" ht="6" customHeight="1">
      <c r="B129" s="135"/>
      <c r="C129" s="6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3:14" ht="13.5">
      <c r="C130" s="108" t="s">
        <v>3</v>
      </c>
      <c r="D130" s="113" t="s">
        <v>87</v>
      </c>
      <c r="E130" s="106">
        <f>FPN!E22</f>
        <v>6015386.303823922</v>
      </c>
      <c r="F130" s="106">
        <f>FPN!F22</f>
        <v>6015386.303823922</v>
      </c>
      <c r="G130" s="106">
        <f>FPN!G22</f>
        <v>6055251.6107489215</v>
      </c>
      <c r="H130" s="106">
        <f>FPN!H22</f>
        <v>6116438.492703921</v>
      </c>
      <c r="I130" s="106">
        <f>FPN!I22</f>
        <v>6174567.352248921</v>
      </c>
      <c r="J130" s="106">
        <f>FPN!J22</f>
        <v>6015386.303823922</v>
      </c>
      <c r="K130" s="106">
        <f>FPN!K22</f>
        <v>6015386.303823922</v>
      </c>
      <c r="L130" s="106">
        <f>FPN!L22</f>
        <v>6055251.6107489215</v>
      </c>
      <c r="M130" s="106">
        <f>FPN!M22</f>
        <v>6116438.492703921</v>
      </c>
      <c r="N130" s="106">
        <f>FPN!N22</f>
        <v>6174567.352248921</v>
      </c>
    </row>
    <row r="131" spans="3:4" ht="13.5">
      <c r="C131" s="7"/>
      <c r="D131" s="8"/>
    </row>
    <row r="132" spans="2:14" s="10" customFormat="1" ht="13.5">
      <c r="B132" s="135"/>
      <c r="D132" s="23" t="s">
        <v>74</v>
      </c>
      <c r="E132" s="115">
        <f>$E$62</f>
        <v>2013</v>
      </c>
      <c r="F132" s="115" t="str">
        <f>$F$62</f>
        <v>4Q13</v>
      </c>
      <c r="G132" s="115" t="str">
        <f>$G$62</f>
        <v>3Q13</v>
      </c>
      <c r="H132" s="115" t="str">
        <f>$H$62</f>
        <v>2Q13</v>
      </c>
      <c r="I132" s="115" t="str">
        <f>$I$62</f>
        <v>1Q13</v>
      </c>
      <c r="J132" s="115">
        <f>$J$62</f>
        <v>2012</v>
      </c>
      <c r="K132" s="115" t="str">
        <f>$K$62</f>
        <v>4Q12</v>
      </c>
      <c r="L132" s="115" t="str">
        <f>$L$62</f>
        <v>3Q12</v>
      </c>
      <c r="M132" s="115" t="str">
        <f>$M$62</f>
        <v>2Q12</v>
      </c>
      <c r="N132" s="115" t="str">
        <f>$N$62</f>
        <v>1Q12</v>
      </c>
    </row>
    <row r="133" ht="13.5">
      <c r="D133" s="107" t="s">
        <v>161</v>
      </c>
    </row>
    <row r="134" spans="1:14" ht="13.5">
      <c r="A134" s="87" t="s">
        <v>15</v>
      </c>
      <c r="B134" s="137" t="s">
        <v>36</v>
      </c>
      <c r="C134" s="87" t="s">
        <v>116</v>
      </c>
      <c r="D134" s="101" t="s">
        <v>76</v>
      </c>
      <c r="E134" s="109">
        <v>3236540.636456498</v>
      </c>
      <c r="F134" s="109">
        <v>803853.4930246094</v>
      </c>
      <c r="G134" s="109">
        <v>817631.7452219849</v>
      </c>
      <c r="H134" s="109">
        <v>804920.6449395726</v>
      </c>
      <c r="I134" s="109">
        <v>810134.7532703312</v>
      </c>
      <c r="J134" s="104">
        <v>3353000</v>
      </c>
      <c r="K134" s="104">
        <v>829000</v>
      </c>
      <c r="L134" s="104">
        <v>842000</v>
      </c>
      <c r="M134" s="104">
        <v>844000</v>
      </c>
      <c r="N134" s="104">
        <v>838000</v>
      </c>
    </row>
    <row r="135" spans="1:14" ht="13.5">
      <c r="A135" s="87" t="s">
        <v>16</v>
      </c>
      <c r="B135" s="137" t="s">
        <v>36</v>
      </c>
      <c r="C135" s="87" t="s">
        <v>116</v>
      </c>
      <c r="D135" s="90" t="s">
        <v>77</v>
      </c>
      <c r="E135" s="114">
        <v>-2406180.9106125063</v>
      </c>
      <c r="F135" s="114">
        <v>-604105.5377664056</v>
      </c>
      <c r="G135" s="114">
        <v>-601917.4238759137</v>
      </c>
      <c r="H135" s="114">
        <v>-611495.5535495607</v>
      </c>
      <c r="I135" s="114">
        <v>-588662.3954206262</v>
      </c>
      <c r="J135" s="105">
        <v>-2447000</v>
      </c>
      <c r="K135" s="105">
        <v>-617000</v>
      </c>
      <c r="L135" s="105">
        <v>-611000</v>
      </c>
      <c r="M135" s="105">
        <v>-621000</v>
      </c>
      <c r="N135" s="105">
        <v>-598000</v>
      </c>
    </row>
    <row r="136" spans="1:14" ht="13.5">
      <c r="A136" s="87" t="s">
        <v>17</v>
      </c>
      <c r="B136" s="137" t="s">
        <v>36</v>
      </c>
      <c r="C136" s="87" t="s">
        <v>116</v>
      </c>
      <c r="D136" s="101" t="s">
        <v>78</v>
      </c>
      <c r="E136" s="109">
        <v>830359.7258439916</v>
      </c>
      <c r="F136" s="109">
        <v>199747.9552582038</v>
      </c>
      <c r="G136" s="109">
        <v>215714.3213460712</v>
      </c>
      <c r="H136" s="109">
        <v>193425.09139001183</v>
      </c>
      <c r="I136" s="109">
        <v>221472.35784970503</v>
      </c>
      <c r="J136" s="104">
        <v>906000</v>
      </c>
      <c r="K136" s="104">
        <v>212000</v>
      </c>
      <c r="L136" s="104">
        <v>231000</v>
      </c>
      <c r="M136" s="104">
        <v>223000</v>
      </c>
      <c r="N136" s="104">
        <v>240000</v>
      </c>
    </row>
    <row r="137" spans="1:14" ht="13.5">
      <c r="A137" s="87" t="s">
        <v>0</v>
      </c>
      <c r="B137" s="137" t="s">
        <v>36</v>
      </c>
      <c r="C137" s="87" t="s">
        <v>116</v>
      </c>
      <c r="D137" s="90" t="s">
        <v>96</v>
      </c>
      <c r="E137" s="114">
        <v>-142415.7594736565</v>
      </c>
      <c r="F137" s="114">
        <v>-48017.68450890176</v>
      </c>
      <c r="G137" s="114">
        <v>-31183.708066059276</v>
      </c>
      <c r="H137" s="114">
        <v>-42950.58485354317</v>
      </c>
      <c r="I137" s="114">
        <v>-20263.782045152293</v>
      </c>
      <c r="J137" s="105">
        <v>-144000</v>
      </c>
      <c r="K137" s="105">
        <v>-49000</v>
      </c>
      <c r="L137" s="105">
        <v>-31000</v>
      </c>
      <c r="M137" s="105">
        <v>-43000</v>
      </c>
      <c r="N137" s="105">
        <v>-21000</v>
      </c>
    </row>
    <row r="138" spans="1:14" ht="13.5">
      <c r="A138" s="87" t="s">
        <v>18</v>
      </c>
      <c r="B138" s="137" t="s">
        <v>36</v>
      </c>
      <c r="C138" s="87" t="s">
        <v>116</v>
      </c>
      <c r="D138" s="101" t="s">
        <v>79</v>
      </c>
      <c r="E138" s="109">
        <v>687943.9663703351</v>
      </c>
      <c r="F138" s="109">
        <v>151730.27074930203</v>
      </c>
      <c r="G138" s="109">
        <v>184530.61328001192</v>
      </c>
      <c r="H138" s="109">
        <v>150474.50653646866</v>
      </c>
      <c r="I138" s="109">
        <v>201208.57580455273</v>
      </c>
      <c r="J138" s="104">
        <v>762000</v>
      </c>
      <c r="K138" s="104">
        <v>163000</v>
      </c>
      <c r="L138" s="104">
        <v>200000</v>
      </c>
      <c r="M138" s="104">
        <v>180000</v>
      </c>
      <c r="N138" s="104">
        <v>219000</v>
      </c>
    </row>
    <row r="139" spans="1:14" ht="13.5">
      <c r="A139" s="24" t="s">
        <v>19</v>
      </c>
      <c r="B139" s="137" t="s">
        <v>36</v>
      </c>
      <c r="C139" s="89" t="s">
        <v>116</v>
      </c>
      <c r="D139" s="113" t="s">
        <v>90</v>
      </c>
      <c r="E139" s="114">
        <v>16073.356978502889</v>
      </c>
      <c r="F139" s="114">
        <v>-410.2928622007637</v>
      </c>
      <c r="G139" s="114">
        <v>3652.283280407429</v>
      </c>
      <c r="H139" s="114">
        <v>9415.362069638823</v>
      </c>
      <c r="I139" s="114">
        <v>3416.0044906574</v>
      </c>
      <c r="J139" s="105">
        <v>4000</v>
      </c>
      <c r="K139" s="114" t="s">
        <v>180</v>
      </c>
      <c r="L139" s="105">
        <v>2000</v>
      </c>
      <c r="M139" s="105">
        <v>1000</v>
      </c>
      <c r="N139" s="105">
        <v>1000</v>
      </c>
    </row>
    <row r="140" spans="1:14" ht="13.5">
      <c r="A140" s="24" t="s">
        <v>20</v>
      </c>
      <c r="B140" s="137" t="s">
        <v>36</v>
      </c>
      <c r="C140" s="87" t="s">
        <v>116</v>
      </c>
      <c r="D140" s="90" t="s">
        <v>80</v>
      </c>
      <c r="E140" s="114">
        <v>-2540.368736912307</v>
      </c>
      <c r="F140" s="114">
        <v>251.08567503981635</v>
      </c>
      <c r="G140" s="114">
        <v>-1181.7856838671717</v>
      </c>
      <c r="H140" s="114">
        <v>-2110.5052980849505</v>
      </c>
      <c r="I140" s="114">
        <v>500.8365699999985</v>
      </c>
      <c r="J140" s="105">
        <v>-3000</v>
      </c>
      <c r="K140" s="114" t="s">
        <v>180</v>
      </c>
      <c r="L140" s="105">
        <v>-1000</v>
      </c>
      <c r="M140" s="105">
        <v>-3000</v>
      </c>
      <c r="N140" s="105">
        <v>1000</v>
      </c>
    </row>
    <row r="141" spans="1:14" ht="13.5">
      <c r="A141" s="87" t="s">
        <v>22</v>
      </c>
      <c r="B141" s="137" t="s">
        <v>36</v>
      </c>
      <c r="C141" s="87" t="s">
        <v>116</v>
      </c>
      <c r="D141" s="101" t="s">
        <v>81</v>
      </c>
      <c r="E141" s="109">
        <v>701476.9546119256</v>
      </c>
      <c r="F141" s="109">
        <v>151571.0635621411</v>
      </c>
      <c r="G141" s="109">
        <v>187001.11087655218</v>
      </c>
      <c r="H141" s="109">
        <v>157779.36330802253</v>
      </c>
      <c r="I141" s="109">
        <v>205125.41686521014</v>
      </c>
      <c r="J141" s="104">
        <v>763000</v>
      </c>
      <c r="K141" s="104">
        <v>163000</v>
      </c>
      <c r="L141" s="104">
        <v>201000</v>
      </c>
      <c r="M141" s="104">
        <v>178000</v>
      </c>
      <c r="N141" s="104">
        <v>221000</v>
      </c>
    </row>
    <row r="142" spans="2:14" ht="13.5">
      <c r="B142" s="137"/>
      <c r="C142" s="7"/>
      <c r="D142" s="113" t="s">
        <v>86</v>
      </c>
      <c r="E142" s="105">
        <f aca="true" t="shared" si="5" ref="E142:N142">E143-E141</f>
        <v>-62356.62338983652</v>
      </c>
      <c r="F142" s="105">
        <f t="shared" si="5"/>
        <v>-16070.029105908208</v>
      </c>
      <c r="G142" s="105">
        <f t="shared" si="5"/>
        <v>-15207.13084575662</v>
      </c>
      <c r="H142" s="105">
        <f t="shared" si="5"/>
        <v>-15300.540650268318</v>
      </c>
      <c r="I142" s="105">
        <f t="shared" si="5"/>
        <v>-15778.92278790279</v>
      </c>
      <c r="J142" s="105">
        <f t="shared" si="5"/>
        <v>-66000</v>
      </c>
      <c r="K142" s="105">
        <f t="shared" si="5"/>
        <v>-19000</v>
      </c>
      <c r="L142" s="105">
        <f t="shared" si="5"/>
        <v>-14000</v>
      </c>
      <c r="M142" s="105">
        <f t="shared" si="5"/>
        <v>-17000</v>
      </c>
      <c r="N142" s="105">
        <f t="shared" si="5"/>
        <v>-16000</v>
      </c>
    </row>
    <row r="143" spans="1:14" ht="13.5">
      <c r="A143" s="87" t="s">
        <v>22</v>
      </c>
      <c r="B143" s="137" t="s">
        <v>117</v>
      </c>
      <c r="C143" s="89" t="s">
        <v>118</v>
      </c>
      <c r="D143" s="101" t="s">
        <v>162</v>
      </c>
      <c r="E143" s="109">
        <v>639120.3312220891</v>
      </c>
      <c r="F143" s="109">
        <v>135501.03445623288</v>
      </c>
      <c r="G143" s="109">
        <v>171793.98003079556</v>
      </c>
      <c r="H143" s="109">
        <v>142478.8226577542</v>
      </c>
      <c r="I143" s="109">
        <v>189346.49407730735</v>
      </c>
      <c r="J143" s="104">
        <v>697000</v>
      </c>
      <c r="K143" s="104">
        <v>144000</v>
      </c>
      <c r="L143" s="104">
        <v>187000</v>
      </c>
      <c r="M143" s="104">
        <v>161000</v>
      </c>
      <c r="N143" s="104">
        <v>205000</v>
      </c>
    </row>
    <row r="144" spans="2:14" s="10" customFormat="1" ht="6" customHeight="1">
      <c r="B144" s="134"/>
      <c r="C144" s="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3.5">
      <c r="A145" s="10"/>
      <c r="C145" s="108" t="s">
        <v>118</v>
      </c>
      <c r="D145" s="113" t="s">
        <v>87</v>
      </c>
      <c r="E145" s="106">
        <f>FPN!E23</f>
        <v>3290890.5530225</v>
      </c>
      <c r="F145" s="106">
        <f>FPN!F23</f>
        <v>3290890.5530225</v>
      </c>
      <c r="G145" s="106">
        <f>FPN!G23</f>
        <v>3316755.1887000003</v>
      </c>
      <c r="H145" s="106">
        <f>FPN!H23</f>
        <v>3335834.0648600003</v>
      </c>
      <c r="I145" s="106">
        <f>FPN!I23</f>
        <v>3415180.1419399995</v>
      </c>
      <c r="J145" s="106">
        <f>FPN!J23</f>
        <v>3290890.5530225</v>
      </c>
      <c r="K145" s="106">
        <f>FPN!K23</f>
        <v>3290890.5530225</v>
      </c>
      <c r="L145" s="106">
        <f>FPN!L23</f>
        <v>3316755.1887000003</v>
      </c>
      <c r="M145" s="106">
        <f>FPN!M23</f>
        <v>3335834.0648600003</v>
      </c>
      <c r="N145" s="106">
        <f>FPN!N23</f>
        <v>3415180.1419399995</v>
      </c>
    </row>
    <row r="146" spans="3:4" ht="13.5">
      <c r="C146" s="7"/>
      <c r="D146" s="8"/>
    </row>
    <row r="147" spans="2:14" s="10" customFormat="1" ht="13.5">
      <c r="B147" s="135"/>
      <c r="D147" s="23" t="s">
        <v>74</v>
      </c>
      <c r="E147" s="115">
        <f>$E$62</f>
        <v>2013</v>
      </c>
      <c r="F147" s="115" t="str">
        <f>$F$62</f>
        <v>4Q13</v>
      </c>
      <c r="G147" s="115" t="str">
        <f>$G$62</f>
        <v>3Q13</v>
      </c>
      <c r="H147" s="115" t="str">
        <f>$H$62</f>
        <v>2Q13</v>
      </c>
      <c r="I147" s="115" t="str">
        <f>$I$62</f>
        <v>1Q13</v>
      </c>
      <c r="J147" s="115">
        <f>$J$62</f>
        <v>2012</v>
      </c>
      <c r="K147" s="115" t="str">
        <f>$K$62</f>
        <v>4Q12</v>
      </c>
      <c r="L147" s="115" t="str">
        <f>$L$62</f>
        <v>3Q12</v>
      </c>
      <c r="M147" s="115" t="str">
        <f>$M$62</f>
        <v>2Q12</v>
      </c>
      <c r="N147" s="115" t="str">
        <f>$N$62</f>
        <v>1Q12</v>
      </c>
    </row>
    <row r="148" ht="13.5">
      <c r="D148" s="107" t="s">
        <v>163</v>
      </c>
    </row>
    <row r="149" spans="1:14" ht="13.5">
      <c r="A149" s="22" t="s">
        <v>15</v>
      </c>
      <c r="B149" s="137" t="s">
        <v>117</v>
      </c>
      <c r="C149" s="87" t="s">
        <v>119</v>
      </c>
      <c r="D149" s="101" t="s">
        <v>76</v>
      </c>
      <c r="E149" s="109">
        <v>3088577.57585979</v>
      </c>
      <c r="F149" s="109">
        <v>765832.7834293165</v>
      </c>
      <c r="G149" s="109">
        <v>781899.5303045948</v>
      </c>
      <c r="H149" s="109">
        <v>767050.262906789</v>
      </c>
      <c r="I149" s="109">
        <v>773794.9992190906</v>
      </c>
      <c r="J149" s="104">
        <v>3202000</v>
      </c>
      <c r="K149" s="104">
        <v>789000</v>
      </c>
      <c r="L149" s="104">
        <v>807000</v>
      </c>
      <c r="M149" s="104">
        <v>804000</v>
      </c>
      <c r="N149" s="104">
        <v>802000</v>
      </c>
    </row>
    <row r="150" spans="1:14" ht="13.5">
      <c r="A150" s="22" t="s">
        <v>16</v>
      </c>
      <c r="B150" s="137" t="s">
        <v>117</v>
      </c>
      <c r="C150" s="87" t="s">
        <v>119</v>
      </c>
      <c r="D150" s="90" t="s">
        <v>77</v>
      </c>
      <c r="E150" s="114">
        <v>-2322971.174687378</v>
      </c>
      <c r="F150" s="114">
        <v>-581931.0646969121</v>
      </c>
      <c r="G150" s="114">
        <v>-582008.8490906215</v>
      </c>
      <c r="H150" s="114">
        <v>-589764.255049356</v>
      </c>
      <c r="I150" s="114">
        <v>-569267.0058504883</v>
      </c>
      <c r="J150" s="105">
        <v>-2364000</v>
      </c>
      <c r="K150" s="105">
        <v>-595000</v>
      </c>
      <c r="L150" s="105">
        <v>-591000</v>
      </c>
      <c r="M150" s="105">
        <v>-599000</v>
      </c>
      <c r="N150" s="105">
        <v>-579000</v>
      </c>
    </row>
    <row r="151" spans="1:14" ht="13.5">
      <c r="A151" s="22" t="s">
        <v>17</v>
      </c>
      <c r="B151" s="137" t="s">
        <v>117</v>
      </c>
      <c r="C151" s="87" t="s">
        <v>119</v>
      </c>
      <c r="D151" s="101" t="s">
        <v>78</v>
      </c>
      <c r="E151" s="109">
        <v>765606.4011724121</v>
      </c>
      <c r="F151" s="109">
        <v>183901.7187324044</v>
      </c>
      <c r="G151" s="109">
        <v>199890.68121397332</v>
      </c>
      <c r="H151" s="109">
        <v>177286.00785743294</v>
      </c>
      <c r="I151" s="109">
        <v>204527.99336860224</v>
      </c>
      <c r="J151" s="104">
        <v>838000</v>
      </c>
      <c r="K151" s="104">
        <v>194000</v>
      </c>
      <c r="L151" s="104">
        <v>216000</v>
      </c>
      <c r="M151" s="104">
        <v>205000</v>
      </c>
      <c r="N151" s="104">
        <v>223000</v>
      </c>
    </row>
    <row r="152" spans="1:14" ht="13.5">
      <c r="A152" s="22" t="s">
        <v>0</v>
      </c>
      <c r="B152" s="137" t="s">
        <v>117</v>
      </c>
      <c r="C152" s="87" t="s">
        <v>119</v>
      </c>
      <c r="D152" s="90" t="s">
        <v>96</v>
      </c>
      <c r="E152" s="114">
        <v>-139995.0007884925</v>
      </c>
      <c r="F152" s="114">
        <v>-48206.62583247242</v>
      </c>
      <c r="G152" s="114">
        <v>-30577.83603920168</v>
      </c>
      <c r="H152" s="114">
        <v>-42112.1985648661</v>
      </c>
      <c r="I152" s="114">
        <v>-19098.34035195229</v>
      </c>
      <c r="J152" s="105">
        <v>-142000</v>
      </c>
      <c r="K152" s="105">
        <v>-50000</v>
      </c>
      <c r="L152" s="105">
        <v>-30000</v>
      </c>
      <c r="M152" s="105">
        <v>-42000</v>
      </c>
      <c r="N152" s="105">
        <v>-20000</v>
      </c>
    </row>
    <row r="153" spans="1:14" ht="13.5">
      <c r="A153" s="22" t="s">
        <v>18</v>
      </c>
      <c r="B153" s="137" t="s">
        <v>117</v>
      </c>
      <c r="C153" s="87" t="s">
        <v>119</v>
      </c>
      <c r="D153" s="101" t="s">
        <v>79</v>
      </c>
      <c r="E153" s="109">
        <v>625611.4003839196</v>
      </c>
      <c r="F153" s="109">
        <v>135695.092899932</v>
      </c>
      <c r="G153" s="109">
        <v>169312.84517477165</v>
      </c>
      <c r="H153" s="109">
        <v>135173.80929256685</v>
      </c>
      <c r="I153" s="109">
        <v>185429.65301664994</v>
      </c>
      <c r="J153" s="104">
        <v>696000</v>
      </c>
      <c r="K153" s="104">
        <v>144000</v>
      </c>
      <c r="L153" s="104">
        <v>186000</v>
      </c>
      <c r="M153" s="104">
        <v>163000</v>
      </c>
      <c r="N153" s="104">
        <v>203000</v>
      </c>
    </row>
    <row r="154" spans="1:14" ht="13.5">
      <c r="A154" s="24" t="s">
        <v>19</v>
      </c>
      <c r="B154" s="137" t="s">
        <v>117</v>
      </c>
      <c r="C154" s="89" t="s">
        <v>119</v>
      </c>
      <c r="D154" s="113" t="s">
        <v>90</v>
      </c>
      <c r="E154" s="114">
        <v>16073.356978502889</v>
      </c>
      <c r="F154" s="114">
        <v>-410.2928622007637</v>
      </c>
      <c r="G154" s="114">
        <v>3652.283280407429</v>
      </c>
      <c r="H154" s="114">
        <v>9415.362069638823</v>
      </c>
      <c r="I154" s="114">
        <v>3416.0044906574</v>
      </c>
      <c r="J154" s="105">
        <v>4000</v>
      </c>
      <c r="K154" s="114" t="s">
        <v>180</v>
      </c>
      <c r="L154" s="105">
        <v>2000</v>
      </c>
      <c r="M154" s="105">
        <v>1000</v>
      </c>
      <c r="N154" s="105">
        <v>1000</v>
      </c>
    </row>
    <row r="155" spans="1:14" ht="13.5">
      <c r="A155" s="24" t="s">
        <v>20</v>
      </c>
      <c r="B155" s="137" t="s">
        <v>117</v>
      </c>
      <c r="C155" s="87" t="s">
        <v>119</v>
      </c>
      <c r="D155" s="90" t="s">
        <v>80</v>
      </c>
      <c r="E155" s="114">
        <v>-2564.4261403333294</v>
      </c>
      <c r="F155" s="114">
        <v>216.2344185016467</v>
      </c>
      <c r="G155" s="114">
        <v>-1171.148424383523</v>
      </c>
      <c r="H155" s="114">
        <v>-2110.3487044514477</v>
      </c>
      <c r="I155" s="114">
        <v>500.8365699999985</v>
      </c>
      <c r="J155" s="105">
        <v>-3000</v>
      </c>
      <c r="K155" s="114" t="s">
        <v>180</v>
      </c>
      <c r="L155" s="105">
        <v>-1000</v>
      </c>
      <c r="M155" s="105">
        <v>-3000</v>
      </c>
      <c r="N155" s="105">
        <v>1000</v>
      </c>
    </row>
    <row r="156" spans="1:14" ht="13.5">
      <c r="A156" s="22" t="s">
        <v>22</v>
      </c>
      <c r="B156" s="137" t="s">
        <v>117</v>
      </c>
      <c r="C156" s="87" t="s">
        <v>119</v>
      </c>
      <c r="D156" s="101" t="s">
        <v>81</v>
      </c>
      <c r="E156" s="109">
        <v>639120.3312220891</v>
      </c>
      <c r="F156" s="109">
        <v>135501.03445623288</v>
      </c>
      <c r="G156" s="109">
        <v>171793.98003079556</v>
      </c>
      <c r="H156" s="109">
        <v>142478.8226577542</v>
      </c>
      <c r="I156" s="109">
        <v>189346.49407730735</v>
      </c>
      <c r="J156" s="104">
        <v>697000</v>
      </c>
      <c r="K156" s="104">
        <v>144000</v>
      </c>
      <c r="L156" s="104">
        <v>187000</v>
      </c>
      <c r="M156" s="104">
        <v>161000</v>
      </c>
      <c r="N156" s="104">
        <v>205000</v>
      </c>
    </row>
    <row r="157" spans="2:14" s="10" customFormat="1" ht="6" customHeight="1">
      <c r="B157" s="134"/>
      <c r="C157" s="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3.5">
      <c r="A158" s="24"/>
      <c r="B158" s="133"/>
      <c r="C158" s="108" t="s">
        <v>119</v>
      </c>
      <c r="D158" s="113" t="s">
        <v>87</v>
      </c>
      <c r="E158" s="106">
        <f>FPN!E23</f>
        <v>3290890.5530225</v>
      </c>
      <c r="F158" s="106">
        <f>FPN!F23</f>
        <v>3290890.5530225</v>
      </c>
      <c r="G158" s="106">
        <f>FPN!G23</f>
        <v>3316755.1887000003</v>
      </c>
      <c r="H158" s="106">
        <f>FPN!H23</f>
        <v>3335834.0648600003</v>
      </c>
      <c r="I158" s="106">
        <f>FPN!I23</f>
        <v>3415180.1419399995</v>
      </c>
      <c r="J158" s="106">
        <f>FPN!J23</f>
        <v>3290890.5530225</v>
      </c>
      <c r="K158" s="106">
        <f>FPN!K23</f>
        <v>3290890.5530225</v>
      </c>
      <c r="L158" s="106">
        <f>FPN!L23</f>
        <v>3316755.1887000003</v>
      </c>
      <c r="M158" s="106">
        <f>FPN!M23</f>
        <v>3335834.0648600003</v>
      </c>
      <c r="N158" s="106">
        <f>FPN!N23</f>
        <v>3415180.1419399995</v>
      </c>
    </row>
    <row r="159" spans="3:4" ht="13.5">
      <c r="C159" s="7"/>
      <c r="D159" s="8"/>
    </row>
    <row r="160" spans="2:14" s="10" customFormat="1" ht="13.5" hidden="1" outlineLevel="1">
      <c r="B160" s="135"/>
      <c r="D160" s="23" t="s">
        <v>74</v>
      </c>
      <c r="E160" s="115">
        <f>$E$62</f>
        <v>2013</v>
      </c>
      <c r="F160" s="115" t="str">
        <f>$F$62</f>
        <v>4Q13</v>
      </c>
      <c r="G160" s="115" t="str">
        <f>$G$62</f>
        <v>3Q13</v>
      </c>
      <c r="H160" s="115" t="str">
        <f>$H$62</f>
        <v>2Q13</v>
      </c>
      <c r="I160" s="115" t="str">
        <f>$I$62</f>
        <v>1Q13</v>
      </c>
      <c r="J160" s="115">
        <f>$J$62</f>
        <v>2012</v>
      </c>
      <c r="K160" s="115" t="str">
        <f>$K$62</f>
        <v>4Q12</v>
      </c>
      <c r="L160" s="115" t="str">
        <f>$L$62</f>
        <v>3Q12</v>
      </c>
      <c r="M160" s="115" t="str">
        <f>$M$62</f>
        <v>2Q12</v>
      </c>
      <c r="N160" s="115" t="str">
        <f>$N$62</f>
        <v>1Q12</v>
      </c>
    </row>
    <row r="161" ht="13.5" hidden="1" outlineLevel="1">
      <c r="D161" s="107" t="s">
        <v>164</v>
      </c>
    </row>
    <row r="162" spans="1:14" ht="13.5" hidden="1" outlineLevel="1">
      <c r="A162" s="87" t="s">
        <v>15</v>
      </c>
      <c r="B162" s="163" t="s">
        <v>188</v>
      </c>
      <c r="C162" s="87" t="s">
        <v>169</v>
      </c>
      <c r="D162" s="101" t="s">
        <v>76</v>
      </c>
      <c r="E162" s="109">
        <v>2153238.919992329</v>
      </c>
      <c r="F162" s="109">
        <v>545258.3940281282</v>
      </c>
      <c r="G162" s="109">
        <v>531197.8535869085</v>
      </c>
      <c r="H162" s="109">
        <v>548674.8576171661</v>
      </c>
      <c r="I162" s="109">
        <v>528107.8147601259</v>
      </c>
      <c r="J162" s="104">
        <v>2243000</v>
      </c>
      <c r="K162" s="104">
        <v>566000</v>
      </c>
      <c r="L162" s="104">
        <v>554000</v>
      </c>
      <c r="M162" s="104">
        <v>571000</v>
      </c>
      <c r="N162" s="104">
        <v>552000</v>
      </c>
    </row>
    <row r="163" spans="1:14" ht="13.5" hidden="1" outlineLevel="1">
      <c r="A163" s="87" t="s">
        <v>16</v>
      </c>
      <c r="B163" s="163" t="s">
        <v>188</v>
      </c>
      <c r="C163" s="87" t="s">
        <v>169</v>
      </c>
      <c r="D163" s="90" t="s">
        <v>77</v>
      </c>
      <c r="E163" s="114">
        <v>-1241710.4841036035</v>
      </c>
      <c r="F163" s="114">
        <v>-324300.68900168577</v>
      </c>
      <c r="G163" s="114">
        <v>-305063.2172631906</v>
      </c>
      <c r="H163" s="114">
        <v>-308546.08126798</v>
      </c>
      <c r="I163" s="114">
        <v>-303800.4965707471</v>
      </c>
      <c r="J163" s="105">
        <v>-1318000</v>
      </c>
      <c r="K163" s="105">
        <v>-347000</v>
      </c>
      <c r="L163" s="105">
        <v>-327000</v>
      </c>
      <c r="M163" s="105">
        <v>-328000</v>
      </c>
      <c r="N163" s="105">
        <v>-316000</v>
      </c>
    </row>
    <row r="164" spans="1:14" ht="13.5" hidden="1" outlineLevel="1">
      <c r="A164" s="87" t="s">
        <v>17</v>
      </c>
      <c r="B164" s="163" t="s">
        <v>188</v>
      </c>
      <c r="C164" s="87" t="s">
        <v>169</v>
      </c>
      <c r="D164" s="101" t="s">
        <v>78</v>
      </c>
      <c r="E164" s="109">
        <v>911528.4358887256</v>
      </c>
      <c r="F164" s="109">
        <v>220957.70502644248</v>
      </c>
      <c r="G164" s="109">
        <v>226134.63632371795</v>
      </c>
      <c r="H164" s="109">
        <v>240128.77634918614</v>
      </c>
      <c r="I164" s="109">
        <v>224307.31818937883</v>
      </c>
      <c r="J164" s="104">
        <v>925000</v>
      </c>
      <c r="K164" s="104">
        <v>219000</v>
      </c>
      <c r="L164" s="104">
        <v>227000</v>
      </c>
      <c r="M164" s="104">
        <v>243000</v>
      </c>
      <c r="N164" s="104">
        <v>236000</v>
      </c>
    </row>
    <row r="165" spans="1:14" ht="13.5" hidden="1" outlineLevel="1">
      <c r="A165" s="87" t="s">
        <v>0</v>
      </c>
      <c r="B165" s="163" t="s">
        <v>188</v>
      </c>
      <c r="C165" s="87" t="s">
        <v>169</v>
      </c>
      <c r="D165" s="90" t="s">
        <v>96</v>
      </c>
      <c r="E165" s="114">
        <v>-157436.4732133364</v>
      </c>
      <c r="F165" s="114">
        <v>-63125.35059856649</v>
      </c>
      <c r="G165" s="114">
        <v>-35851.04137693533</v>
      </c>
      <c r="H165" s="114">
        <v>-33221.16978422694</v>
      </c>
      <c r="I165" s="114">
        <v>-25238.911453607667</v>
      </c>
      <c r="J165" s="105">
        <v>-184000</v>
      </c>
      <c r="K165" s="105">
        <v>-76000</v>
      </c>
      <c r="L165" s="105">
        <v>-43000</v>
      </c>
      <c r="M165" s="105">
        <v>-39000</v>
      </c>
      <c r="N165" s="105">
        <v>-26000</v>
      </c>
    </row>
    <row r="166" spans="1:14" ht="13.5" hidden="1" outlineLevel="1">
      <c r="A166" s="87" t="s">
        <v>18</v>
      </c>
      <c r="B166" s="163" t="s">
        <v>188</v>
      </c>
      <c r="C166" s="87" t="s">
        <v>169</v>
      </c>
      <c r="D166" s="101" t="s">
        <v>79</v>
      </c>
      <c r="E166" s="109">
        <v>754091.9626753891</v>
      </c>
      <c r="F166" s="109">
        <v>157832.35442787598</v>
      </c>
      <c r="G166" s="109">
        <v>190283.59494678263</v>
      </c>
      <c r="H166" s="109">
        <v>206907.6065649592</v>
      </c>
      <c r="I166" s="109">
        <v>199068.40673577116</v>
      </c>
      <c r="J166" s="104">
        <v>741000</v>
      </c>
      <c r="K166" s="104">
        <v>143000</v>
      </c>
      <c r="L166" s="104">
        <v>184000</v>
      </c>
      <c r="M166" s="104">
        <v>204000</v>
      </c>
      <c r="N166" s="104">
        <v>210000</v>
      </c>
    </row>
    <row r="167" spans="1:14" ht="13.5" hidden="1" outlineLevel="1">
      <c r="A167" s="24" t="s">
        <v>19</v>
      </c>
      <c r="B167" s="163" t="s">
        <v>188</v>
      </c>
      <c r="C167" s="89" t="s">
        <v>169</v>
      </c>
      <c r="D167" s="113" t="s">
        <v>90</v>
      </c>
      <c r="E167" s="114">
        <v>35880.74485792751</v>
      </c>
      <c r="F167" s="114">
        <v>-1599.8330130009144</v>
      </c>
      <c r="G167" s="114">
        <v>8576.251609898783</v>
      </c>
      <c r="H167" s="114">
        <v>14041.635700889758</v>
      </c>
      <c r="I167" s="114">
        <v>14862.69056013988</v>
      </c>
      <c r="J167" s="105">
        <v>32000</v>
      </c>
      <c r="K167" s="105">
        <v>3000</v>
      </c>
      <c r="L167" s="105">
        <v>8000</v>
      </c>
      <c r="M167" s="105">
        <v>12000</v>
      </c>
      <c r="N167" s="105">
        <v>9000</v>
      </c>
    </row>
    <row r="168" spans="1:14" ht="13.5" hidden="1" outlineLevel="1">
      <c r="A168" s="24" t="s">
        <v>20</v>
      </c>
      <c r="B168" s="163" t="s">
        <v>188</v>
      </c>
      <c r="C168" s="87" t="s">
        <v>169</v>
      </c>
      <c r="D168" s="90" t="s">
        <v>80</v>
      </c>
      <c r="E168" s="114">
        <v>-1410.55474045898</v>
      </c>
      <c r="F168" s="114">
        <v>-2931.326522502255</v>
      </c>
      <c r="G168" s="114">
        <v>491.40965026386596</v>
      </c>
      <c r="H168" s="114">
        <v>964.549580424722</v>
      </c>
      <c r="I168" s="114">
        <v>64.81255135468723</v>
      </c>
      <c r="J168" s="105">
        <v>-1000</v>
      </c>
      <c r="K168" s="114">
        <v>-2000</v>
      </c>
      <c r="L168" s="114" t="s">
        <v>180</v>
      </c>
      <c r="M168" s="105">
        <v>1000</v>
      </c>
      <c r="N168" s="114" t="s">
        <v>180</v>
      </c>
    </row>
    <row r="169" spans="1:14" ht="13.5" hidden="1" outlineLevel="1">
      <c r="A169" s="87" t="s">
        <v>22</v>
      </c>
      <c r="B169" s="163" t="s">
        <v>188</v>
      </c>
      <c r="C169" s="87" t="s">
        <v>169</v>
      </c>
      <c r="D169" s="101" t="s">
        <v>81</v>
      </c>
      <c r="E169" s="109">
        <v>788562.1527928576</v>
      </c>
      <c r="F169" s="109">
        <v>153301.19489237282</v>
      </c>
      <c r="G169" s="109">
        <v>199351.25620694528</v>
      </c>
      <c r="H169" s="109">
        <v>221913.79184627367</v>
      </c>
      <c r="I169" s="109">
        <v>213995.90984726572</v>
      </c>
      <c r="J169" s="104">
        <v>772000</v>
      </c>
      <c r="K169" s="104">
        <v>144000</v>
      </c>
      <c r="L169" s="104">
        <v>192000</v>
      </c>
      <c r="M169" s="104">
        <v>217000</v>
      </c>
      <c r="N169" s="104">
        <v>219000</v>
      </c>
    </row>
    <row r="170" spans="2:14" ht="13.5" hidden="1" outlineLevel="1">
      <c r="B170" s="137"/>
      <c r="C170" s="7"/>
      <c r="D170" s="113" t="s">
        <v>86</v>
      </c>
      <c r="E170" s="105">
        <f aca="true" t="shared" si="6" ref="E170:N170">E171-E169</f>
        <v>-4757.041190195363</v>
      </c>
      <c r="F170" s="105">
        <f t="shared" si="6"/>
        <v>-1062.3308819590893</v>
      </c>
      <c r="G170" s="105">
        <f t="shared" si="6"/>
        <v>-1312.7492398910108</v>
      </c>
      <c r="H170" s="105">
        <f t="shared" si="6"/>
        <v>-1358.5228647258482</v>
      </c>
      <c r="I170" s="105">
        <f t="shared" si="6"/>
        <v>-1023.4382036190073</v>
      </c>
      <c r="J170" s="105">
        <f t="shared" si="6"/>
        <v>-4000</v>
      </c>
      <c r="K170" s="105">
        <f t="shared" si="6"/>
        <v>0</v>
      </c>
      <c r="L170" s="105">
        <f t="shared" si="6"/>
        <v>-2000</v>
      </c>
      <c r="M170" s="105">
        <f t="shared" si="6"/>
        <v>-1000</v>
      </c>
      <c r="N170" s="105">
        <f t="shared" si="6"/>
        <v>-1000</v>
      </c>
    </row>
    <row r="171" spans="1:14" ht="13.5" hidden="1" outlineLevel="1">
      <c r="A171" s="87" t="s">
        <v>22</v>
      </c>
      <c r="B171" s="163" t="s">
        <v>189</v>
      </c>
      <c r="C171" s="89" t="s">
        <v>170</v>
      </c>
      <c r="D171" s="101" t="s">
        <v>165</v>
      </c>
      <c r="E171" s="109">
        <v>783805.1116026622</v>
      </c>
      <c r="F171" s="109">
        <v>152238.86401041373</v>
      </c>
      <c r="G171" s="109">
        <v>198038.50696705427</v>
      </c>
      <c r="H171" s="109">
        <v>220555.26898154782</v>
      </c>
      <c r="I171" s="109">
        <v>212972.4716436467</v>
      </c>
      <c r="J171" s="104">
        <v>768000</v>
      </c>
      <c r="K171" s="104">
        <v>144000</v>
      </c>
      <c r="L171" s="104">
        <v>190000</v>
      </c>
      <c r="M171" s="104">
        <v>216000</v>
      </c>
      <c r="N171" s="104">
        <v>218000</v>
      </c>
    </row>
    <row r="172" spans="2:14" s="10" customFormat="1" ht="6" customHeight="1" hidden="1" outlineLevel="1">
      <c r="B172" s="134"/>
      <c r="C172" s="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3.5" hidden="1" outlineLevel="1">
      <c r="A173" s="10"/>
      <c r="C173" s="108" t="s">
        <v>170</v>
      </c>
      <c r="D173" s="113" t="s">
        <v>87</v>
      </c>
      <c r="E173" s="106">
        <f>FPN!E24</f>
        <v>2819290.113965549</v>
      </c>
      <c r="F173" s="106">
        <f>FPN!F24</f>
        <v>2819290.113965549</v>
      </c>
      <c r="G173" s="106">
        <f>FPN!G24</f>
        <v>2838066.352181233</v>
      </c>
      <c r="H173" s="106">
        <f>FPN!H24</f>
        <v>2855232.1643521865</v>
      </c>
      <c r="I173" s="106">
        <f>FPN!I24</f>
        <v>2854082.1476899483</v>
      </c>
      <c r="J173" s="106">
        <f>FPN!J24</f>
        <v>2819290.113965549</v>
      </c>
      <c r="K173" s="106">
        <f>FPN!K24</f>
        <v>2819290.113965549</v>
      </c>
      <c r="L173" s="106">
        <f>FPN!L24</f>
        <v>2838066.352181233</v>
      </c>
      <c r="M173" s="106">
        <f>FPN!M24</f>
        <v>2855232.1643521865</v>
      </c>
      <c r="N173" s="106">
        <f>FPN!N24</f>
        <v>2854082.1476899483</v>
      </c>
    </row>
    <row r="174" spans="3:4" ht="13.5" hidden="1" outlineLevel="1">
      <c r="C174" s="7"/>
      <c r="D174" s="8"/>
    </row>
    <row r="175" spans="2:14" s="10" customFormat="1" ht="13.5" hidden="1" outlineLevel="1">
      <c r="B175" s="135"/>
      <c r="D175" s="23" t="s">
        <v>74</v>
      </c>
      <c r="E175" s="115">
        <f>$E$62</f>
        <v>2013</v>
      </c>
      <c r="F175" s="115" t="str">
        <f>$F$62</f>
        <v>4Q13</v>
      </c>
      <c r="G175" s="115" t="str">
        <f>$G$62</f>
        <v>3Q13</v>
      </c>
      <c r="H175" s="115" t="str">
        <f>$H$62</f>
        <v>2Q13</v>
      </c>
      <c r="I175" s="115" t="str">
        <f>$I$62</f>
        <v>1Q13</v>
      </c>
      <c r="J175" s="115">
        <f>$J$62</f>
        <v>2012</v>
      </c>
      <c r="K175" s="115" t="str">
        <f>$K$62</f>
        <v>4Q12</v>
      </c>
      <c r="L175" s="115" t="str">
        <f>$L$62</f>
        <v>3Q12</v>
      </c>
      <c r="M175" s="115" t="str">
        <f>$M$62</f>
        <v>2Q12</v>
      </c>
      <c r="N175" s="115" t="str">
        <f>$N$62</f>
        <v>1Q12</v>
      </c>
    </row>
    <row r="176" ht="13.5" hidden="1" outlineLevel="1">
      <c r="D176" s="107" t="s">
        <v>166</v>
      </c>
    </row>
    <row r="177" spans="1:14" ht="13.5" hidden="1" outlineLevel="1">
      <c r="A177" s="22" t="s">
        <v>15</v>
      </c>
      <c r="B177" s="163" t="s">
        <v>189</v>
      </c>
      <c r="C177" s="87" t="s">
        <v>171</v>
      </c>
      <c r="D177" s="101" t="s">
        <v>76</v>
      </c>
      <c r="E177" s="109">
        <v>2142154.8815800315</v>
      </c>
      <c r="F177" s="109">
        <v>542305.9366411918</v>
      </c>
      <c r="G177" s="109">
        <v>528453.7903714735</v>
      </c>
      <c r="H177" s="109">
        <v>545795.9869739069</v>
      </c>
      <c r="I177" s="109">
        <v>525599.1675934592</v>
      </c>
      <c r="J177" s="104">
        <v>2232000</v>
      </c>
      <c r="K177" s="104">
        <v>563000</v>
      </c>
      <c r="L177" s="104">
        <v>551000</v>
      </c>
      <c r="M177" s="104">
        <v>569000</v>
      </c>
      <c r="N177" s="104">
        <v>549000</v>
      </c>
    </row>
    <row r="178" spans="1:14" ht="13.5" hidden="1" outlineLevel="1">
      <c r="A178" s="22" t="s">
        <v>16</v>
      </c>
      <c r="B178" s="163" t="s">
        <v>189</v>
      </c>
      <c r="C178" s="87" t="s">
        <v>171</v>
      </c>
      <c r="D178" s="90" t="s">
        <v>77</v>
      </c>
      <c r="E178" s="114">
        <v>-1235551.8598002826</v>
      </c>
      <c r="F178" s="114">
        <v>-322469.48281978245</v>
      </c>
      <c r="G178" s="114">
        <v>-303599.76289454225</v>
      </c>
      <c r="H178" s="114">
        <v>-307070.49276526226</v>
      </c>
      <c r="I178" s="114">
        <v>-302412.12132069544</v>
      </c>
      <c r="J178" s="105">
        <v>-1311000</v>
      </c>
      <c r="K178" s="105">
        <v>-344000</v>
      </c>
      <c r="L178" s="105">
        <v>-326000</v>
      </c>
      <c r="M178" s="105">
        <v>-327000</v>
      </c>
      <c r="N178" s="105">
        <v>-314000</v>
      </c>
    </row>
    <row r="179" spans="1:14" ht="13.5" hidden="1" outlineLevel="1">
      <c r="A179" s="22" t="s">
        <v>17</v>
      </c>
      <c r="B179" s="163" t="s">
        <v>189</v>
      </c>
      <c r="C179" s="87" t="s">
        <v>171</v>
      </c>
      <c r="D179" s="101" t="s">
        <v>78</v>
      </c>
      <c r="E179" s="109">
        <v>906603.0217797488</v>
      </c>
      <c r="F179" s="109">
        <v>219836.45382140938</v>
      </c>
      <c r="G179" s="109">
        <v>224854.02747693128</v>
      </c>
      <c r="H179" s="109">
        <v>238725.4942086446</v>
      </c>
      <c r="I179" s="109">
        <v>223187.0462727638</v>
      </c>
      <c r="J179" s="104">
        <v>921000</v>
      </c>
      <c r="K179" s="104">
        <v>219000</v>
      </c>
      <c r="L179" s="104">
        <v>225000</v>
      </c>
      <c r="M179" s="104">
        <v>242000</v>
      </c>
      <c r="N179" s="104">
        <v>235000</v>
      </c>
    </row>
    <row r="180" spans="1:14" ht="13.5" hidden="1" outlineLevel="1">
      <c r="A180" s="22" t="s">
        <v>0</v>
      </c>
      <c r="B180" s="163" t="s">
        <v>189</v>
      </c>
      <c r="C180" s="87" t="s">
        <v>171</v>
      </c>
      <c r="D180" s="90" t="s">
        <v>96</v>
      </c>
      <c r="E180" s="114">
        <v>-157268.1002945551</v>
      </c>
      <c r="F180" s="114">
        <v>-63066.43027549249</v>
      </c>
      <c r="G180" s="114">
        <v>-35883.181770039664</v>
      </c>
      <c r="H180" s="114">
        <v>-33176.410508411274</v>
      </c>
      <c r="I180" s="114">
        <v>-25142.077740611665</v>
      </c>
      <c r="J180" s="105">
        <v>-184000</v>
      </c>
      <c r="K180" s="105">
        <v>-76000</v>
      </c>
      <c r="L180" s="105">
        <v>-43000</v>
      </c>
      <c r="M180" s="105">
        <v>-39000</v>
      </c>
      <c r="N180" s="105">
        <v>-26000</v>
      </c>
    </row>
    <row r="181" spans="1:14" ht="13.5" hidden="1" outlineLevel="1">
      <c r="A181" s="22" t="s">
        <v>18</v>
      </c>
      <c r="B181" s="163" t="s">
        <v>189</v>
      </c>
      <c r="C181" s="87" t="s">
        <v>171</v>
      </c>
      <c r="D181" s="101" t="s">
        <v>79</v>
      </c>
      <c r="E181" s="109">
        <v>749334.9214851938</v>
      </c>
      <c r="F181" s="109">
        <v>156770.0235459169</v>
      </c>
      <c r="G181" s="109">
        <v>188970.84570689162</v>
      </c>
      <c r="H181" s="109">
        <v>205549.08370023334</v>
      </c>
      <c r="I181" s="109">
        <v>198044.96853215215</v>
      </c>
      <c r="J181" s="104">
        <v>737000</v>
      </c>
      <c r="K181" s="104">
        <v>143000</v>
      </c>
      <c r="L181" s="104">
        <v>182000</v>
      </c>
      <c r="M181" s="104">
        <v>203000</v>
      </c>
      <c r="N181" s="104">
        <v>209000</v>
      </c>
    </row>
    <row r="182" spans="1:14" ht="13.5" hidden="1" outlineLevel="1">
      <c r="A182" s="24" t="s">
        <v>19</v>
      </c>
      <c r="B182" s="163" t="s">
        <v>189</v>
      </c>
      <c r="C182" s="89" t="s">
        <v>171</v>
      </c>
      <c r="D182" s="113" t="s">
        <v>90</v>
      </c>
      <c r="E182" s="114">
        <v>35880.74485792751</v>
      </c>
      <c r="F182" s="114">
        <v>-1599.8330130009144</v>
      </c>
      <c r="G182" s="114">
        <v>8576.251609898783</v>
      </c>
      <c r="H182" s="114">
        <v>14041.635700889758</v>
      </c>
      <c r="I182" s="114">
        <v>14862.69056013988</v>
      </c>
      <c r="J182" s="105">
        <v>32000</v>
      </c>
      <c r="K182" s="105">
        <v>3000</v>
      </c>
      <c r="L182" s="105">
        <v>8000</v>
      </c>
      <c r="M182" s="105">
        <v>12000</v>
      </c>
      <c r="N182" s="105">
        <v>9000</v>
      </c>
    </row>
    <row r="183" spans="1:14" ht="13.5" hidden="1" outlineLevel="1">
      <c r="A183" s="24" t="s">
        <v>20</v>
      </c>
      <c r="B183" s="163" t="s">
        <v>189</v>
      </c>
      <c r="C183" s="87" t="s">
        <v>171</v>
      </c>
      <c r="D183" s="90" t="s">
        <v>80</v>
      </c>
      <c r="E183" s="114">
        <v>-1410.55474045898</v>
      </c>
      <c r="F183" s="114">
        <v>-2931.326522502255</v>
      </c>
      <c r="G183" s="114">
        <v>491.40965026386596</v>
      </c>
      <c r="H183" s="114">
        <v>964.549580424722</v>
      </c>
      <c r="I183" s="114">
        <v>64.81255135468723</v>
      </c>
      <c r="J183" s="105">
        <v>-1000</v>
      </c>
      <c r="K183" s="114">
        <v>-2000</v>
      </c>
      <c r="L183" s="114" t="s">
        <v>180</v>
      </c>
      <c r="M183" s="105">
        <v>1000</v>
      </c>
      <c r="N183" s="114" t="s">
        <v>180</v>
      </c>
    </row>
    <row r="184" spans="1:14" ht="13.5" hidden="1" outlineLevel="1">
      <c r="A184" s="22" t="s">
        <v>22</v>
      </c>
      <c r="B184" s="163" t="s">
        <v>189</v>
      </c>
      <c r="C184" s="87" t="s">
        <v>171</v>
      </c>
      <c r="D184" s="101" t="s">
        <v>81</v>
      </c>
      <c r="E184" s="109">
        <v>783805.1116026622</v>
      </c>
      <c r="F184" s="109">
        <v>152238.86401041373</v>
      </c>
      <c r="G184" s="109">
        <v>198038.50696705427</v>
      </c>
      <c r="H184" s="109">
        <v>220555.26898154782</v>
      </c>
      <c r="I184" s="109">
        <v>212972.4716436467</v>
      </c>
      <c r="J184" s="104">
        <v>768000</v>
      </c>
      <c r="K184" s="104">
        <v>144000</v>
      </c>
      <c r="L184" s="104">
        <v>190000</v>
      </c>
      <c r="M184" s="104">
        <v>216000</v>
      </c>
      <c r="N184" s="104">
        <v>218000</v>
      </c>
    </row>
    <row r="185" spans="2:14" s="10" customFormat="1" ht="6" customHeight="1" hidden="1" outlineLevel="1">
      <c r="B185" s="134"/>
      <c r="C185" s="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3.5" hidden="1" outlineLevel="1">
      <c r="A186" s="24"/>
      <c r="B186" s="133"/>
      <c r="C186" s="108" t="s">
        <v>171</v>
      </c>
      <c r="D186" s="113" t="s">
        <v>87</v>
      </c>
      <c r="E186" s="106">
        <f>FPN!E24</f>
        <v>2819290.113965549</v>
      </c>
      <c r="F186" s="106">
        <f>FPN!F24</f>
        <v>2819290.113965549</v>
      </c>
      <c r="G186" s="106">
        <f>FPN!G24</f>
        <v>2838066.352181233</v>
      </c>
      <c r="H186" s="106">
        <f>FPN!H24</f>
        <v>2855232.1643521865</v>
      </c>
      <c r="I186" s="106">
        <f>FPN!I24</f>
        <v>2854082.1476899483</v>
      </c>
      <c r="J186" s="106">
        <f>FPN!J24</f>
        <v>2819290.113965549</v>
      </c>
      <c r="K186" s="106">
        <f>FPN!K24</f>
        <v>2819290.113965549</v>
      </c>
      <c r="L186" s="106">
        <f>FPN!L24</f>
        <v>2838066.352181233</v>
      </c>
      <c r="M186" s="106">
        <f>FPN!M24</f>
        <v>2855232.1643521865</v>
      </c>
      <c r="N186" s="106">
        <f>FPN!N24</f>
        <v>2854082.1476899483</v>
      </c>
    </row>
    <row r="187" spans="3:4" ht="13.5" hidden="1" outlineLevel="1">
      <c r="C187" s="7"/>
      <c r="D187" s="8"/>
    </row>
    <row r="188" spans="2:14" s="12" customFormat="1" ht="13.5" collapsed="1">
      <c r="B188" s="131"/>
      <c r="C188" s="10"/>
      <c r="D188" s="23" t="s">
        <v>74</v>
      </c>
      <c r="E188" s="115">
        <f>$E$62</f>
        <v>2013</v>
      </c>
      <c r="F188" s="115" t="str">
        <f>$F$62</f>
        <v>4Q13</v>
      </c>
      <c r="G188" s="115" t="str">
        <f>$G$62</f>
        <v>3Q13</v>
      </c>
      <c r="H188" s="115" t="str">
        <f>$H$62</f>
        <v>2Q13</v>
      </c>
      <c r="I188" s="115" t="str">
        <f>$I$62</f>
        <v>1Q13</v>
      </c>
      <c r="J188" s="115">
        <f>$J$62</f>
        <v>2012</v>
      </c>
      <c r="K188" s="115" t="str">
        <f>$K$62</f>
        <v>4Q12</v>
      </c>
      <c r="L188" s="115" t="str">
        <f>$L$62</f>
        <v>3Q12</v>
      </c>
      <c r="M188" s="115" t="str">
        <f>$M$62</f>
        <v>2Q12</v>
      </c>
      <c r="N188" s="115" t="str">
        <f>$N$62</f>
        <v>1Q12</v>
      </c>
    </row>
    <row r="189" spans="4:14" ht="13.5">
      <c r="D189" s="101" t="s">
        <v>66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3.5">
      <c r="A190" s="22" t="s">
        <v>15</v>
      </c>
      <c r="B190" s="133" t="s">
        <v>38</v>
      </c>
      <c r="C190" s="83" t="s">
        <v>73</v>
      </c>
      <c r="D190" s="101" t="s">
        <v>76</v>
      </c>
      <c r="E190" s="109">
        <v>3692345.9755138163</v>
      </c>
      <c r="F190" s="109">
        <v>910568.2901666667</v>
      </c>
      <c r="G190" s="109">
        <v>912238.819725644</v>
      </c>
      <c r="H190" s="109">
        <v>940462.7785347658</v>
      </c>
      <c r="I190" s="109">
        <v>929076.0870867401</v>
      </c>
      <c r="J190" s="104">
        <v>4732000</v>
      </c>
      <c r="K190" s="104">
        <v>1153000</v>
      </c>
      <c r="L190" s="104">
        <v>1166000</v>
      </c>
      <c r="M190" s="104">
        <v>1235000</v>
      </c>
      <c r="N190" s="104">
        <v>1178000</v>
      </c>
    </row>
    <row r="191" spans="1:14" ht="13.5">
      <c r="A191" s="22" t="s">
        <v>16</v>
      </c>
      <c r="B191" s="133" t="s">
        <v>38</v>
      </c>
      <c r="C191" s="83" t="s">
        <v>73</v>
      </c>
      <c r="D191" s="90" t="s">
        <v>77</v>
      </c>
      <c r="E191" s="114">
        <v>-1740640.5008826295</v>
      </c>
      <c r="F191" s="114">
        <v>-445642.38219922554</v>
      </c>
      <c r="G191" s="114">
        <v>-413877.7077242587</v>
      </c>
      <c r="H191" s="114">
        <v>-444816.5242348365</v>
      </c>
      <c r="I191" s="114">
        <v>-436303.8867243093</v>
      </c>
      <c r="J191" s="105">
        <v>-2182000</v>
      </c>
      <c r="K191" s="105">
        <v>-560000</v>
      </c>
      <c r="L191" s="105">
        <v>-518000</v>
      </c>
      <c r="M191" s="105">
        <v>-557000</v>
      </c>
      <c r="N191" s="105">
        <v>-547000</v>
      </c>
    </row>
    <row r="192" spans="1:14" ht="13.5">
      <c r="A192" s="22" t="s">
        <v>17</v>
      </c>
      <c r="B192" s="133" t="s">
        <v>38</v>
      </c>
      <c r="C192" s="83" t="s">
        <v>73</v>
      </c>
      <c r="D192" s="101" t="s">
        <v>78</v>
      </c>
      <c r="E192" s="109">
        <v>1951705.4746311868</v>
      </c>
      <c r="F192" s="109">
        <v>464925.9079674412</v>
      </c>
      <c r="G192" s="109">
        <v>498361.11200138525</v>
      </c>
      <c r="H192" s="109">
        <v>495646.2542999293</v>
      </c>
      <c r="I192" s="109">
        <v>492772.20036243077</v>
      </c>
      <c r="J192" s="104">
        <v>2550000</v>
      </c>
      <c r="K192" s="104">
        <v>593000</v>
      </c>
      <c r="L192" s="104">
        <v>648000</v>
      </c>
      <c r="M192" s="104">
        <v>678000</v>
      </c>
      <c r="N192" s="104">
        <v>631000</v>
      </c>
    </row>
    <row r="193" spans="1:14" ht="13.5">
      <c r="A193" s="22" t="s">
        <v>0</v>
      </c>
      <c r="B193" s="133" t="s">
        <v>38</v>
      </c>
      <c r="C193" s="83" t="s">
        <v>73</v>
      </c>
      <c r="D193" s="90" t="s">
        <v>96</v>
      </c>
      <c r="E193" s="114">
        <v>-1097273.842021909</v>
      </c>
      <c r="F193" s="114">
        <v>-266817.1334133009</v>
      </c>
      <c r="G193" s="114">
        <v>-253858.48850181565</v>
      </c>
      <c r="H193" s="114">
        <v>-293925.9870776993</v>
      </c>
      <c r="I193" s="114">
        <v>-282672.23302909284</v>
      </c>
      <c r="J193" s="105">
        <v>-1430000</v>
      </c>
      <c r="K193" s="105">
        <v>-336000</v>
      </c>
      <c r="L193" s="105">
        <v>-339000</v>
      </c>
      <c r="M193" s="105">
        <v>-378000</v>
      </c>
      <c r="N193" s="105">
        <v>-377000</v>
      </c>
    </row>
    <row r="194" spans="1:14" ht="13.5">
      <c r="A194" s="22" t="s">
        <v>18</v>
      </c>
      <c r="B194" s="133" t="s">
        <v>38</v>
      </c>
      <c r="C194" s="83" t="s">
        <v>73</v>
      </c>
      <c r="D194" s="101" t="s">
        <v>79</v>
      </c>
      <c r="E194" s="109">
        <v>854431.6326092777</v>
      </c>
      <c r="F194" s="109">
        <v>198108.77455414028</v>
      </c>
      <c r="G194" s="109">
        <v>244502.6234995696</v>
      </c>
      <c r="H194" s="109">
        <v>201720.26722223003</v>
      </c>
      <c r="I194" s="109">
        <v>210099.96733333793</v>
      </c>
      <c r="J194" s="104">
        <v>1120000</v>
      </c>
      <c r="K194" s="104">
        <v>257000</v>
      </c>
      <c r="L194" s="104">
        <v>309000</v>
      </c>
      <c r="M194" s="104">
        <v>300000</v>
      </c>
      <c r="N194" s="104">
        <v>254000</v>
      </c>
    </row>
    <row r="195" spans="1:14" ht="13.5">
      <c r="A195" s="24" t="s">
        <v>19</v>
      </c>
      <c r="B195" s="133" t="s">
        <v>38</v>
      </c>
      <c r="C195" s="79" t="s">
        <v>73</v>
      </c>
      <c r="D195" s="113" t="s">
        <v>90</v>
      </c>
      <c r="E195" s="114">
        <v>62424.406412414864</v>
      </c>
      <c r="F195" s="114">
        <v>8572.11764399712</v>
      </c>
      <c r="G195" s="114">
        <v>18448.735982205573</v>
      </c>
      <c r="H195" s="114">
        <v>17243.368191765472</v>
      </c>
      <c r="I195" s="114">
        <v>18160.184594446695</v>
      </c>
      <c r="J195" s="105">
        <v>64000</v>
      </c>
      <c r="K195" s="105">
        <v>21000</v>
      </c>
      <c r="L195" s="105">
        <v>14000</v>
      </c>
      <c r="M195" s="105">
        <v>12000</v>
      </c>
      <c r="N195" s="105">
        <v>17000</v>
      </c>
    </row>
    <row r="196" spans="1:14" ht="13.5">
      <c r="A196" s="24" t="s">
        <v>20</v>
      </c>
      <c r="B196" s="133" t="s">
        <v>38</v>
      </c>
      <c r="C196" s="83" t="s">
        <v>73</v>
      </c>
      <c r="D196" s="90" t="s">
        <v>80</v>
      </c>
      <c r="E196" s="114">
        <v>-7501.608365181564</v>
      </c>
      <c r="F196" s="114">
        <v>-11650.320968398635</v>
      </c>
      <c r="G196" s="114">
        <v>-479.09158054097315</v>
      </c>
      <c r="H196" s="114">
        <v>3618.5390837250666</v>
      </c>
      <c r="I196" s="114">
        <v>1009.2651000329823</v>
      </c>
      <c r="J196" s="105">
        <v>-11000</v>
      </c>
      <c r="K196" s="105">
        <v>-11000</v>
      </c>
      <c r="L196" s="105">
        <v>-1000</v>
      </c>
      <c r="M196" s="114" t="s">
        <v>180</v>
      </c>
      <c r="N196" s="114">
        <v>1000</v>
      </c>
    </row>
    <row r="197" spans="1:14" ht="13.5">
      <c r="A197" s="22" t="s">
        <v>22</v>
      </c>
      <c r="B197" s="133" t="s">
        <v>38</v>
      </c>
      <c r="C197" s="83" t="s">
        <v>73</v>
      </c>
      <c r="D197" s="101" t="s">
        <v>81</v>
      </c>
      <c r="E197" s="109">
        <v>909354.430656511</v>
      </c>
      <c r="F197" s="109">
        <v>195030.57122973877</v>
      </c>
      <c r="G197" s="109">
        <v>262472.2679012342</v>
      </c>
      <c r="H197" s="109">
        <v>222582.17449772058</v>
      </c>
      <c r="I197" s="109">
        <v>229269.4170278176</v>
      </c>
      <c r="J197" s="104">
        <v>1173000</v>
      </c>
      <c r="K197" s="104">
        <v>267000</v>
      </c>
      <c r="L197" s="104">
        <v>322000</v>
      </c>
      <c r="M197" s="104">
        <v>312000</v>
      </c>
      <c r="N197" s="104">
        <v>272000</v>
      </c>
    </row>
    <row r="198" spans="2:14" s="10" customFormat="1" ht="6" customHeight="1">
      <c r="B198" s="135"/>
      <c r="C198" s="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3.5">
      <c r="A199" s="24"/>
      <c r="B199" s="133"/>
      <c r="C199" s="80" t="s">
        <v>73</v>
      </c>
      <c r="D199" s="113" t="s">
        <v>87</v>
      </c>
      <c r="E199" s="182">
        <f>FPN!E25</f>
        <v>3183057.747490335</v>
      </c>
      <c r="F199" s="182">
        <f>FPN!F25</f>
        <v>3183057.747490335</v>
      </c>
      <c r="G199" s="182">
        <f>FPN!G25</f>
        <v>3188604.3578605936</v>
      </c>
      <c r="H199" s="182">
        <f>FPN!H25</f>
        <v>3171682.8915922605</v>
      </c>
      <c r="I199" s="182">
        <f>FPN!I25</f>
        <v>3172637.9596072603</v>
      </c>
      <c r="J199" s="106">
        <f>FPN!J25</f>
        <v>3183057.747490335</v>
      </c>
      <c r="K199" s="106">
        <f>FPN!K25</f>
        <v>3183057.747490335</v>
      </c>
      <c r="L199" s="106">
        <f>FPN!L25</f>
        <v>3188604.3578605936</v>
      </c>
      <c r="M199" s="106">
        <f>FPN!M25</f>
        <v>3171682.8915922605</v>
      </c>
      <c r="N199" s="106">
        <f>FPN!N25</f>
        <v>3172637.9596072603</v>
      </c>
    </row>
    <row r="200" spans="3:4" ht="13.5">
      <c r="C200" s="7"/>
      <c r="D200" s="8"/>
    </row>
    <row r="201" spans="2:14" s="10" customFormat="1" ht="13.5">
      <c r="B201" s="135"/>
      <c r="D201" s="23" t="s">
        <v>74</v>
      </c>
      <c r="E201" s="115">
        <f>$E$62</f>
        <v>2013</v>
      </c>
      <c r="F201" s="115" t="str">
        <f>$F$62</f>
        <v>4Q13</v>
      </c>
      <c r="G201" s="115" t="str">
        <f>$G$62</f>
        <v>3Q13</v>
      </c>
      <c r="H201" s="115" t="str">
        <f>$H$62</f>
        <v>2Q13</v>
      </c>
      <c r="I201" s="115" t="str">
        <f>$I$62</f>
        <v>1Q13</v>
      </c>
      <c r="J201" s="115">
        <f>$J$62</f>
        <v>2012</v>
      </c>
      <c r="K201" s="115" t="str">
        <f>$K$62</f>
        <v>4Q12</v>
      </c>
      <c r="L201" s="115" t="str">
        <f>$L$62</f>
        <v>3Q12</v>
      </c>
      <c r="M201" s="115" t="str">
        <f>$M$62</f>
        <v>2Q12</v>
      </c>
      <c r="N201" s="115" t="str">
        <f>$N$62</f>
        <v>1Q12</v>
      </c>
    </row>
    <row r="202" ht="13.5">
      <c r="D202" s="107" t="s">
        <v>207</v>
      </c>
    </row>
    <row r="203" spans="1:14" ht="13.5">
      <c r="A203" s="87" t="s">
        <v>15</v>
      </c>
      <c r="B203" s="137" t="s">
        <v>202</v>
      </c>
      <c r="C203" s="87" t="s">
        <v>209</v>
      </c>
      <c r="D203" s="101" t="s">
        <v>76</v>
      </c>
      <c r="E203" s="109">
        <v>1019432.9635763587</v>
      </c>
      <c r="F203" s="109">
        <v>239141.0815392111</v>
      </c>
      <c r="G203" s="109">
        <v>239217.37199113079</v>
      </c>
      <c r="H203" s="109">
        <v>273806.0418758487</v>
      </c>
      <c r="I203" s="109">
        <v>267268.4681701682</v>
      </c>
      <c r="J203" s="104">
        <v>1767000</v>
      </c>
      <c r="K203" s="104">
        <v>405000</v>
      </c>
      <c r="L203" s="104">
        <v>406000</v>
      </c>
      <c r="M203" s="104">
        <v>482000</v>
      </c>
      <c r="N203" s="104">
        <v>474000</v>
      </c>
    </row>
    <row r="204" spans="1:14" ht="13.5">
      <c r="A204" s="87" t="s">
        <v>16</v>
      </c>
      <c r="B204" s="137" t="s">
        <v>202</v>
      </c>
      <c r="C204" s="87" t="s">
        <v>209</v>
      </c>
      <c r="D204" s="90" t="s">
        <v>77</v>
      </c>
      <c r="E204" s="114">
        <v>-845693.7422237712</v>
      </c>
      <c r="F204" s="114">
        <v>-207542.5940422954</v>
      </c>
      <c r="G204" s="114">
        <v>-207794.80758813134</v>
      </c>
      <c r="H204" s="114">
        <v>-213741.05079853855</v>
      </c>
      <c r="I204" s="114">
        <v>-216615.28979480587</v>
      </c>
      <c r="J204" s="105">
        <v>-1287000</v>
      </c>
      <c r="K204" s="105">
        <v>-317000</v>
      </c>
      <c r="L204" s="105">
        <v>-313000</v>
      </c>
      <c r="M204" s="105">
        <v>-330000</v>
      </c>
      <c r="N204" s="105">
        <v>-327000</v>
      </c>
    </row>
    <row r="205" spans="1:14" ht="13.5">
      <c r="A205" s="87" t="s">
        <v>17</v>
      </c>
      <c r="B205" s="137" t="s">
        <v>202</v>
      </c>
      <c r="C205" s="87" t="s">
        <v>209</v>
      </c>
      <c r="D205" s="101" t="s">
        <v>78</v>
      </c>
      <c r="E205" s="109">
        <v>173739.22135258757</v>
      </c>
      <c r="F205" s="109">
        <v>31598.48749691571</v>
      </c>
      <c r="G205" s="109">
        <v>31422.564402999444</v>
      </c>
      <c r="H205" s="109">
        <v>60064.99107731017</v>
      </c>
      <c r="I205" s="109">
        <v>50653.17837536236</v>
      </c>
      <c r="J205" s="104">
        <v>480000</v>
      </c>
      <c r="K205" s="104">
        <v>88000</v>
      </c>
      <c r="L205" s="104">
        <v>93000</v>
      </c>
      <c r="M205" s="104">
        <v>152000</v>
      </c>
      <c r="N205" s="104">
        <v>147000</v>
      </c>
    </row>
    <row r="206" spans="1:14" ht="13.5">
      <c r="A206" s="87" t="s">
        <v>0</v>
      </c>
      <c r="B206" s="137" t="s">
        <v>202</v>
      </c>
      <c r="C206" s="87" t="s">
        <v>209</v>
      </c>
      <c r="D206" s="90" t="s">
        <v>96</v>
      </c>
      <c r="E206" s="114">
        <v>-114328.20529529835</v>
      </c>
      <c r="F206" s="114">
        <v>-25669.723991938434</v>
      </c>
      <c r="G206" s="114">
        <v>-23329.908016350764</v>
      </c>
      <c r="H206" s="114">
        <v>-31891.557938213246</v>
      </c>
      <c r="I206" s="114">
        <v>-33437.01534879589</v>
      </c>
      <c r="J206" s="105">
        <v>-224000</v>
      </c>
      <c r="K206" s="105">
        <v>-52000</v>
      </c>
      <c r="L206" s="105">
        <v>-48000</v>
      </c>
      <c r="M206" s="105">
        <v>-53000</v>
      </c>
      <c r="N206" s="105">
        <v>-71000</v>
      </c>
    </row>
    <row r="207" spans="1:14" ht="13.5">
      <c r="A207" s="87" t="s">
        <v>18</v>
      </c>
      <c r="B207" s="137" t="s">
        <v>202</v>
      </c>
      <c r="C207" s="87" t="s">
        <v>209</v>
      </c>
      <c r="D207" s="101" t="s">
        <v>79</v>
      </c>
      <c r="E207" s="109">
        <v>59411.01605728922</v>
      </c>
      <c r="F207" s="109">
        <v>5928.763504977276</v>
      </c>
      <c r="G207" s="109">
        <v>8092.6563866486795</v>
      </c>
      <c r="H207" s="109">
        <v>28173.433139096927</v>
      </c>
      <c r="I207" s="109">
        <v>17216.16302656647</v>
      </c>
      <c r="J207" s="104">
        <v>256000</v>
      </c>
      <c r="K207" s="104">
        <v>36000</v>
      </c>
      <c r="L207" s="104">
        <v>45000</v>
      </c>
      <c r="M207" s="104">
        <v>99000</v>
      </c>
      <c r="N207" s="104">
        <v>76000</v>
      </c>
    </row>
    <row r="208" spans="1:14" ht="13.5">
      <c r="A208" s="24" t="s">
        <v>19</v>
      </c>
      <c r="B208" s="137" t="s">
        <v>202</v>
      </c>
      <c r="C208" s="89" t="s">
        <v>209</v>
      </c>
      <c r="D208" s="113" t="s">
        <v>90</v>
      </c>
      <c r="E208" s="114">
        <v>245281.16889986064</v>
      </c>
      <c r="F208" s="114">
        <v>43683.40734825218</v>
      </c>
      <c r="G208" s="114">
        <v>52410.030776413754</v>
      </c>
      <c r="H208" s="114">
        <v>83675.53083950814</v>
      </c>
      <c r="I208" s="114">
        <v>65512.19993568651</v>
      </c>
      <c r="J208" s="105">
        <v>99000</v>
      </c>
      <c r="K208" s="105">
        <v>24000</v>
      </c>
      <c r="L208" s="105">
        <v>26000</v>
      </c>
      <c r="M208" s="105">
        <v>28000</v>
      </c>
      <c r="N208" s="105">
        <v>21000</v>
      </c>
    </row>
    <row r="209" spans="1:14" ht="13.5">
      <c r="A209" s="24" t="s">
        <v>20</v>
      </c>
      <c r="B209" s="137" t="s">
        <v>202</v>
      </c>
      <c r="C209" s="87" t="s">
        <v>209</v>
      </c>
      <c r="D209" s="90" t="s">
        <v>80</v>
      </c>
      <c r="E209" s="114">
        <v>109612.33711396754</v>
      </c>
      <c r="F209" s="114">
        <v>362.6220779778599</v>
      </c>
      <c r="G209" s="114">
        <v>240.97565941659875</v>
      </c>
      <c r="H209" s="114">
        <v>109764.39626945225</v>
      </c>
      <c r="I209" s="114">
        <v>-755.6568928791644</v>
      </c>
      <c r="J209" s="105">
        <v>110000</v>
      </c>
      <c r="K209" s="105">
        <v>1000</v>
      </c>
      <c r="L209" s="114" t="s">
        <v>180</v>
      </c>
      <c r="M209" s="105">
        <v>110000</v>
      </c>
      <c r="N209" s="105">
        <v>-1000</v>
      </c>
    </row>
    <row r="210" spans="1:14" ht="13.5">
      <c r="A210" s="87" t="s">
        <v>22</v>
      </c>
      <c r="B210" s="137" t="s">
        <v>202</v>
      </c>
      <c r="C210" s="87" t="s">
        <v>209</v>
      </c>
      <c r="D210" s="101" t="s">
        <v>81</v>
      </c>
      <c r="E210" s="109">
        <v>414304.5220711174</v>
      </c>
      <c r="F210" s="109">
        <v>49974.79293120731</v>
      </c>
      <c r="G210" s="109">
        <v>60743.66282247903</v>
      </c>
      <c r="H210" s="109">
        <v>221613.36024805732</v>
      </c>
      <c r="I210" s="109">
        <v>81972.70606937382</v>
      </c>
      <c r="J210" s="104">
        <v>465000</v>
      </c>
      <c r="K210" s="104">
        <v>61000</v>
      </c>
      <c r="L210" s="104">
        <v>71000</v>
      </c>
      <c r="M210" s="104">
        <v>237000</v>
      </c>
      <c r="N210" s="104">
        <v>96000</v>
      </c>
    </row>
    <row r="211" spans="2:14" ht="13.5">
      <c r="B211" s="137"/>
      <c r="C211" s="7"/>
      <c r="D211" s="113" t="s">
        <v>86</v>
      </c>
      <c r="E211" s="105">
        <f aca="true" t="shared" si="7" ref="E211:N211">E212-E210</f>
        <v>-872.7158389759716</v>
      </c>
      <c r="F211" s="105">
        <f t="shared" si="7"/>
        <v>491.8817698645871</v>
      </c>
      <c r="G211" s="105">
        <f t="shared" si="7"/>
        <v>-119.53687954170164</v>
      </c>
      <c r="H211" s="105">
        <f t="shared" si="7"/>
        <v>-587.0148999842058</v>
      </c>
      <c r="I211" s="105">
        <f t="shared" si="7"/>
        <v>-658.0458293147385</v>
      </c>
      <c r="J211" s="105">
        <f t="shared" si="7"/>
        <v>0</v>
      </c>
      <c r="K211" s="105">
        <f t="shared" si="7"/>
        <v>0</v>
      </c>
      <c r="L211" s="105">
        <f t="shared" si="7"/>
        <v>0</v>
      </c>
      <c r="M211" s="105">
        <f t="shared" si="7"/>
        <v>0</v>
      </c>
      <c r="N211" s="105">
        <f t="shared" si="7"/>
        <v>0</v>
      </c>
    </row>
    <row r="212" spans="1:14" ht="13.5">
      <c r="A212" s="87" t="s">
        <v>22</v>
      </c>
      <c r="B212" s="133" t="s">
        <v>121</v>
      </c>
      <c r="C212" s="89" t="s">
        <v>210</v>
      </c>
      <c r="D212" s="101" t="s">
        <v>206</v>
      </c>
      <c r="E212" s="109">
        <v>413431.80623214145</v>
      </c>
      <c r="F212" s="109">
        <v>50466.6747010719</v>
      </c>
      <c r="G212" s="109">
        <v>60624.12594293733</v>
      </c>
      <c r="H212" s="109">
        <v>221026.3453480731</v>
      </c>
      <c r="I212" s="109">
        <v>81314.66024005908</v>
      </c>
      <c r="J212" s="104">
        <v>465000</v>
      </c>
      <c r="K212" s="104">
        <v>61000</v>
      </c>
      <c r="L212" s="104">
        <v>71000</v>
      </c>
      <c r="M212" s="104">
        <v>237000</v>
      </c>
      <c r="N212" s="104">
        <v>96000</v>
      </c>
    </row>
    <row r="213" spans="2:14" s="10" customFormat="1" ht="6" customHeight="1">
      <c r="B213" s="134"/>
      <c r="C213" s="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3.5">
      <c r="A214" s="10"/>
      <c r="C214" s="108" t="s">
        <v>210</v>
      </c>
      <c r="D214" s="113" t="s">
        <v>87</v>
      </c>
      <c r="E214" s="106">
        <f>FPN!E27</f>
        <v>3678036.5303164236</v>
      </c>
      <c r="F214" s="106">
        <f>FPN!F27</f>
        <v>3678036.5303164236</v>
      </c>
      <c r="G214" s="106">
        <f>FPN!G27</f>
        <v>3725535.021858724</v>
      </c>
      <c r="H214" s="106">
        <f>FPN!H27</f>
        <v>3756550.798847244</v>
      </c>
      <c r="I214" s="106">
        <f>FPN!I27</f>
        <v>3638205.0200941525</v>
      </c>
      <c r="J214" s="106">
        <f>FPN!J92</f>
        <v>0</v>
      </c>
      <c r="K214" s="106">
        <f>FPN!K92</f>
        <v>0</v>
      </c>
      <c r="L214" s="106">
        <f>FPN!L92</f>
        <v>0</v>
      </c>
      <c r="M214" s="106">
        <f>FPN!M92</f>
        <v>0</v>
      </c>
      <c r="N214" s="106">
        <f>FPN!N92</f>
        <v>0</v>
      </c>
    </row>
    <row r="215" spans="3:4" ht="13.5">
      <c r="C215" s="7"/>
      <c r="D215" s="8"/>
    </row>
    <row r="216" spans="2:14" s="21" customFormat="1" ht="13.5">
      <c r="B216" s="138"/>
      <c r="C216" s="5"/>
      <c r="D216" s="23" t="s">
        <v>74</v>
      </c>
      <c r="E216" s="115">
        <f>$E$62</f>
        <v>2013</v>
      </c>
      <c r="F216" s="115" t="str">
        <f>$F$62</f>
        <v>4Q13</v>
      </c>
      <c r="G216" s="115" t="str">
        <f>$G$62</f>
        <v>3Q13</v>
      </c>
      <c r="H216" s="115" t="str">
        <f>$H$62</f>
        <v>2Q13</v>
      </c>
      <c r="I216" s="115" t="str">
        <f>$I$62</f>
        <v>1Q13</v>
      </c>
      <c r="J216" s="115">
        <f>$J$62</f>
        <v>2012</v>
      </c>
      <c r="K216" s="115" t="str">
        <f>$K$62</f>
        <v>4Q12</v>
      </c>
      <c r="L216" s="115" t="str">
        <f>$L$62</f>
        <v>3Q12</v>
      </c>
      <c r="M216" s="115" t="str">
        <f>$M$62</f>
        <v>2Q12</v>
      </c>
      <c r="N216" s="115" t="str">
        <f>$N$62</f>
        <v>1Q12</v>
      </c>
    </row>
    <row r="217" ht="13.5">
      <c r="D217" s="107" t="s">
        <v>208</v>
      </c>
    </row>
    <row r="218" spans="1:14" ht="13.5">
      <c r="A218" s="22" t="s">
        <v>15</v>
      </c>
      <c r="B218" s="133" t="s">
        <v>121</v>
      </c>
      <c r="C218" s="87" t="s">
        <v>210</v>
      </c>
      <c r="D218" s="101" t="s">
        <v>76</v>
      </c>
      <c r="E218" s="109">
        <v>1013335.4314807926</v>
      </c>
      <c r="F218" s="109">
        <v>238272.43472220353</v>
      </c>
      <c r="G218" s="109">
        <v>237887.89416454892</v>
      </c>
      <c r="H218" s="109">
        <v>271840.3008440674</v>
      </c>
      <c r="I218" s="109">
        <v>265334.8017499726</v>
      </c>
      <c r="J218" s="104">
        <v>1767000</v>
      </c>
      <c r="K218" s="104">
        <v>405000</v>
      </c>
      <c r="L218" s="104">
        <v>406000</v>
      </c>
      <c r="M218" s="104">
        <v>482000</v>
      </c>
      <c r="N218" s="104">
        <v>474000</v>
      </c>
    </row>
    <row r="219" spans="1:14" ht="13.5">
      <c r="A219" s="22" t="s">
        <v>16</v>
      </c>
      <c r="B219" s="133" t="s">
        <v>121</v>
      </c>
      <c r="C219" s="87" t="s">
        <v>210</v>
      </c>
      <c r="D219" s="90" t="s">
        <v>77</v>
      </c>
      <c r="E219" s="114">
        <v>-840475.7987899098</v>
      </c>
      <c r="F219" s="114">
        <v>-206179.34994609092</v>
      </c>
      <c r="G219" s="114">
        <v>-206589.88823941522</v>
      </c>
      <c r="H219" s="114">
        <v>-212362.64300884723</v>
      </c>
      <c r="I219" s="114">
        <v>-215343.9175955563</v>
      </c>
      <c r="J219" s="105">
        <v>-1287000</v>
      </c>
      <c r="K219" s="105">
        <v>-317000</v>
      </c>
      <c r="L219" s="105">
        <v>-313000</v>
      </c>
      <c r="M219" s="105">
        <v>-330000</v>
      </c>
      <c r="N219" s="105">
        <v>-327000</v>
      </c>
    </row>
    <row r="220" spans="1:14" ht="13.5">
      <c r="A220" s="22" t="s">
        <v>17</v>
      </c>
      <c r="B220" s="133" t="s">
        <v>121</v>
      </c>
      <c r="C220" s="87" t="s">
        <v>210</v>
      </c>
      <c r="D220" s="101" t="s">
        <v>78</v>
      </c>
      <c r="E220" s="109">
        <v>172859.63269088278</v>
      </c>
      <c r="F220" s="109">
        <v>32093.084776112606</v>
      </c>
      <c r="G220" s="109">
        <v>31298.005925133708</v>
      </c>
      <c r="H220" s="109">
        <v>59477.65783522019</v>
      </c>
      <c r="I220" s="109">
        <v>49990.88415441633</v>
      </c>
      <c r="J220" s="104">
        <v>480000</v>
      </c>
      <c r="K220" s="104">
        <v>88000</v>
      </c>
      <c r="L220" s="104">
        <v>93000</v>
      </c>
      <c r="M220" s="104">
        <v>152000</v>
      </c>
      <c r="N220" s="104">
        <v>147000</v>
      </c>
    </row>
    <row r="221" spans="1:14" ht="13.5">
      <c r="A221" s="22" t="s">
        <v>0</v>
      </c>
      <c r="B221" s="133" t="s">
        <v>121</v>
      </c>
      <c r="C221" s="87" t="s">
        <v>210</v>
      </c>
      <c r="D221" s="90" t="s">
        <v>96</v>
      </c>
      <c r="E221" s="114">
        <v>-114321.33247256956</v>
      </c>
      <c r="F221" s="114">
        <v>-25672.439501270743</v>
      </c>
      <c r="G221" s="114">
        <v>-23324.886418026723</v>
      </c>
      <c r="H221" s="114">
        <v>-31891.23959610749</v>
      </c>
      <c r="I221" s="114">
        <v>-33432.7669571646</v>
      </c>
      <c r="J221" s="105">
        <v>-224000</v>
      </c>
      <c r="K221" s="105">
        <v>-52000</v>
      </c>
      <c r="L221" s="105">
        <v>-48000</v>
      </c>
      <c r="M221" s="105">
        <v>-53000</v>
      </c>
      <c r="N221" s="105">
        <v>-71000</v>
      </c>
    </row>
    <row r="222" spans="1:14" ht="13.5">
      <c r="A222" s="22" t="s">
        <v>18</v>
      </c>
      <c r="B222" s="133" t="s">
        <v>121</v>
      </c>
      <c r="C222" s="87" t="s">
        <v>210</v>
      </c>
      <c r="D222" s="101" t="s">
        <v>79</v>
      </c>
      <c r="E222" s="109">
        <v>58538.30021831322</v>
      </c>
      <c r="F222" s="109">
        <v>6420.645274841863</v>
      </c>
      <c r="G222" s="109">
        <v>7973.119507106985</v>
      </c>
      <c r="H222" s="109">
        <v>27586.4182391127</v>
      </c>
      <c r="I222" s="109">
        <v>16558.117197251733</v>
      </c>
      <c r="J222" s="104">
        <v>256000</v>
      </c>
      <c r="K222" s="104">
        <v>36000</v>
      </c>
      <c r="L222" s="104">
        <v>45000</v>
      </c>
      <c r="M222" s="104">
        <v>99000</v>
      </c>
      <c r="N222" s="104">
        <v>76000</v>
      </c>
    </row>
    <row r="223" spans="1:14" ht="13.5">
      <c r="A223" s="24" t="s">
        <v>19</v>
      </c>
      <c r="B223" s="133" t="s">
        <v>121</v>
      </c>
      <c r="C223" s="89" t="s">
        <v>210</v>
      </c>
      <c r="D223" s="113" t="s">
        <v>90</v>
      </c>
      <c r="E223" s="114">
        <v>245281.16889986064</v>
      </c>
      <c r="F223" s="114">
        <v>43683.40734825218</v>
      </c>
      <c r="G223" s="114">
        <v>52410.030776413754</v>
      </c>
      <c r="H223" s="114">
        <v>83675.53083950814</v>
      </c>
      <c r="I223" s="114">
        <v>65512.19993568651</v>
      </c>
      <c r="J223" s="105">
        <v>99000</v>
      </c>
      <c r="K223" s="105">
        <v>24000</v>
      </c>
      <c r="L223" s="105">
        <v>26000</v>
      </c>
      <c r="M223" s="105">
        <v>28000</v>
      </c>
      <c r="N223" s="105">
        <v>21000</v>
      </c>
    </row>
    <row r="224" spans="1:14" ht="13.5">
      <c r="A224" s="24" t="s">
        <v>20</v>
      </c>
      <c r="B224" s="133" t="s">
        <v>121</v>
      </c>
      <c r="C224" s="87" t="s">
        <v>210</v>
      </c>
      <c r="D224" s="90" t="s">
        <v>80</v>
      </c>
      <c r="E224" s="114">
        <v>109612.33711396754</v>
      </c>
      <c r="F224" s="114">
        <v>362.6220779778599</v>
      </c>
      <c r="G224" s="114">
        <v>240.97565941659875</v>
      </c>
      <c r="H224" s="114">
        <v>109764.39626945225</v>
      </c>
      <c r="I224" s="114">
        <v>-755.6568928791644</v>
      </c>
      <c r="J224" s="105">
        <v>110000</v>
      </c>
      <c r="K224" s="105">
        <v>1000</v>
      </c>
      <c r="L224" s="114" t="s">
        <v>180</v>
      </c>
      <c r="M224" s="105">
        <v>110000</v>
      </c>
      <c r="N224" s="105">
        <v>-1000</v>
      </c>
    </row>
    <row r="225" spans="1:14" ht="13.5">
      <c r="A225" s="22" t="s">
        <v>22</v>
      </c>
      <c r="B225" s="133" t="s">
        <v>121</v>
      </c>
      <c r="C225" s="87" t="s">
        <v>210</v>
      </c>
      <c r="D225" s="101" t="s">
        <v>81</v>
      </c>
      <c r="E225" s="109">
        <v>413431.80623214145</v>
      </c>
      <c r="F225" s="109">
        <v>50466.6747010719</v>
      </c>
      <c r="G225" s="109">
        <v>60624.12594293733</v>
      </c>
      <c r="H225" s="109">
        <v>221026.3453480731</v>
      </c>
      <c r="I225" s="109">
        <v>81314.66024005908</v>
      </c>
      <c r="J225" s="104">
        <v>465000</v>
      </c>
      <c r="K225" s="104">
        <v>61000</v>
      </c>
      <c r="L225" s="104">
        <v>71000</v>
      </c>
      <c r="M225" s="104">
        <v>237000</v>
      </c>
      <c r="N225" s="104">
        <v>96000</v>
      </c>
    </row>
    <row r="226" spans="2:14" s="10" customFormat="1" ht="6" customHeight="1">
      <c r="B226" s="135"/>
      <c r="C226" s="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3.5">
      <c r="A227" s="24"/>
      <c r="B227" s="133"/>
      <c r="C227" s="89" t="s">
        <v>210</v>
      </c>
      <c r="D227" s="113" t="s">
        <v>87</v>
      </c>
      <c r="E227" s="106">
        <f>FPN!E27</f>
        <v>3678036.5303164236</v>
      </c>
      <c r="F227" s="106">
        <f>FPN!F27</f>
        <v>3678036.5303164236</v>
      </c>
      <c r="G227" s="106">
        <f>FPN!G27</f>
        <v>3725535.021858724</v>
      </c>
      <c r="H227" s="106">
        <f>FPN!H27</f>
        <v>3756550.798847244</v>
      </c>
      <c r="I227" s="106">
        <f>FPN!I27</f>
        <v>3638205.0200941525</v>
      </c>
      <c r="J227" s="106">
        <f>FPN!J27</f>
        <v>3678036.5303164236</v>
      </c>
      <c r="K227" s="106">
        <f>FPN!K27</f>
        <v>3678036.5303164236</v>
      </c>
      <c r="L227" s="106">
        <f>FPN!L27</f>
        <v>3725535.021858724</v>
      </c>
      <c r="M227" s="106">
        <f>FPN!M27</f>
        <v>3756550.798847244</v>
      </c>
      <c r="N227" s="106">
        <f>FPN!N27</f>
        <v>3638205.0200941525</v>
      </c>
    </row>
    <row r="228" spans="3:4" ht="13.5">
      <c r="C228" s="7"/>
      <c r="D228" s="8"/>
    </row>
    <row r="229" spans="2:14" s="10" customFormat="1" ht="13.5">
      <c r="B229" s="135"/>
      <c r="D229" s="23" t="s">
        <v>74</v>
      </c>
      <c r="E229" s="115">
        <f>$E$62</f>
        <v>2013</v>
      </c>
      <c r="F229" s="115" t="str">
        <f>$F$62</f>
        <v>4Q13</v>
      </c>
      <c r="G229" s="115" t="str">
        <f>$G$62</f>
        <v>3Q13</v>
      </c>
      <c r="H229" s="115" t="str">
        <f>$H$62</f>
        <v>2Q13</v>
      </c>
      <c r="I229" s="115" t="str">
        <f>$I$62</f>
        <v>1Q13</v>
      </c>
      <c r="J229" s="115">
        <f>$J$62</f>
        <v>2012</v>
      </c>
      <c r="K229" s="115" t="str">
        <f>$K$62</f>
        <v>4Q12</v>
      </c>
      <c r="L229" s="115" t="str">
        <f>$L$62</f>
        <v>3Q12</v>
      </c>
      <c r="M229" s="115" t="str">
        <f>$M$62</f>
        <v>2Q12</v>
      </c>
      <c r="N229" s="115" t="str">
        <f>$N$62</f>
        <v>1Q12</v>
      </c>
    </row>
    <row r="230" ht="13.5">
      <c r="D230" s="107" t="s">
        <v>212</v>
      </c>
    </row>
    <row r="231" spans="1:14" ht="13.5">
      <c r="A231" s="87" t="s">
        <v>15</v>
      </c>
      <c r="B231" s="137" t="s">
        <v>204</v>
      </c>
      <c r="C231" s="87" t="s">
        <v>213</v>
      </c>
      <c r="D231" s="101" t="s">
        <v>76</v>
      </c>
      <c r="E231" s="109">
        <v>2204456.8020458682</v>
      </c>
      <c r="F231" s="109">
        <v>532321.8626852522</v>
      </c>
      <c r="G231" s="109">
        <v>555801.5308082668</v>
      </c>
      <c r="H231" s="109">
        <v>557437.1031398235</v>
      </c>
      <c r="I231" s="109">
        <v>558896.3054125257</v>
      </c>
      <c r="J231" s="104">
        <v>2204000</v>
      </c>
      <c r="K231" s="104">
        <v>532000</v>
      </c>
      <c r="L231" s="104">
        <v>556000</v>
      </c>
      <c r="M231" s="104">
        <v>557000</v>
      </c>
      <c r="N231" s="104">
        <v>559000</v>
      </c>
    </row>
    <row r="232" spans="1:14" ht="13.5">
      <c r="A232" s="87" t="s">
        <v>16</v>
      </c>
      <c r="B232" s="137" t="s">
        <v>204</v>
      </c>
      <c r="C232" s="87" t="s">
        <v>213</v>
      </c>
      <c r="D232" s="90" t="s">
        <v>77</v>
      </c>
      <c r="E232" s="114">
        <v>-1385708.4941771957</v>
      </c>
      <c r="F232" s="114">
        <v>-344418.4224011257</v>
      </c>
      <c r="G232" s="114">
        <v>-349067.44641907915</v>
      </c>
      <c r="H232" s="114">
        <v>-346040.44147204224</v>
      </c>
      <c r="I232" s="114">
        <v>-346182.18388494884</v>
      </c>
      <c r="J232" s="105">
        <v>-1386000</v>
      </c>
      <c r="K232" s="105">
        <v>-345000</v>
      </c>
      <c r="L232" s="105">
        <v>-349000</v>
      </c>
      <c r="M232" s="105">
        <v>-346000</v>
      </c>
      <c r="N232" s="105">
        <v>-346000</v>
      </c>
    </row>
    <row r="233" spans="1:14" ht="13.5">
      <c r="A233" s="87" t="s">
        <v>17</v>
      </c>
      <c r="B233" s="137" t="s">
        <v>204</v>
      </c>
      <c r="C233" s="87" t="s">
        <v>213</v>
      </c>
      <c r="D233" s="101" t="s">
        <v>78</v>
      </c>
      <c r="E233" s="109">
        <v>818748.3078686725</v>
      </c>
      <c r="F233" s="109">
        <v>187903.4402841265</v>
      </c>
      <c r="G233" s="109">
        <v>206734.0843891877</v>
      </c>
      <c r="H233" s="109">
        <v>211396.6616677813</v>
      </c>
      <c r="I233" s="109">
        <v>212714.12152757682</v>
      </c>
      <c r="J233" s="104">
        <v>818000</v>
      </c>
      <c r="K233" s="104">
        <v>187000</v>
      </c>
      <c r="L233" s="104">
        <v>207000</v>
      </c>
      <c r="M233" s="104">
        <v>211000</v>
      </c>
      <c r="N233" s="104">
        <v>213000</v>
      </c>
    </row>
    <row r="234" spans="1:14" ht="13.5">
      <c r="A234" s="87" t="s">
        <v>0</v>
      </c>
      <c r="B234" s="137" t="s">
        <v>204</v>
      </c>
      <c r="C234" s="87" t="s">
        <v>213</v>
      </c>
      <c r="D234" s="90" t="s">
        <v>96</v>
      </c>
      <c r="E234" s="114">
        <v>-54312.506133031944</v>
      </c>
      <c r="F234" s="114">
        <v>-16207.530238993528</v>
      </c>
      <c r="G234" s="114">
        <v>-266.14078511562184</v>
      </c>
      <c r="H234" s="114">
        <v>-12127.912190044857</v>
      </c>
      <c r="I234" s="114">
        <v>-25710.922918877943</v>
      </c>
      <c r="J234" s="105">
        <v>-54000</v>
      </c>
      <c r="K234" s="105">
        <v>-16000</v>
      </c>
      <c r="L234" s="114" t="s">
        <v>180</v>
      </c>
      <c r="M234" s="105">
        <v>-12000</v>
      </c>
      <c r="N234" s="105">
        <v>-26000</v>
      </c>
    </row>
    <row r="235" spans="1:14" ht="13.5">
      <c r="A235" s="87" t="s">
        <v>18</v>
      </c>
      <c r="B235" s="137" t="s">
        <v>204</v>
      </c>
      <c r="C235" s="87" t="s">
        <v>213</v>
      </c>
      <c r="D235" s="101" t="s">
        <v>79</v>
      </c>
      <c r="E235" s="109">
        <v>764435.8017356406</v>
      </c>
      <c r="F235" s="109">
        <v>171695.91004513297</v>
      </c>
      <c r="G235" s="109">
        <v>206467.94360407206</v>
      </c>
      <c r="H235" s="109">
        <v>199268.74947773645</v>
      </c>
      <c r="I235" s="109">
        <v>187003.19860869888</v>
      </c>
      <c r="J235" s="104">
        <v>764000</v>
      </c>
      <c r="K235" s="104">
        <v>171000</v>
      </c>
      <c r="L235" s="104">
        <v>207000</v>
      </c>
      <c r="M235" s="104">
        <v>199000</v>
      </c>
      <c r="N235" s="104">
        <v>187000</v>
      </c>
    </row>
    <row r="236" spans="1:14" ht="13.5">
      <c r="A236" s="24" t="s">
        <v>19</v>
      </c>
      <c r="B236" s="137" t="s">
        <v>204</v>
      </c>
      <c r="C236" s="89" t="s">
        <v>213</v>
      </c>
      <c r="D236" s="113" t="s">
        <v>90</v>
      </c>
      <c r="E236" s="114" t="s">
        <v>180</v>
      </c>
      <c r="F236" s="114" t="s">
        <v>180</v>
      </c>
      <c r="G236" s="114" t="s">
        <v>180</v>
      </c>
      <c r="H236" s="114" t="s">
        <v>180</v>
      </c>
      <c r="I236" s="114" t="s">
        <v>180</v>
      </c>
      <c r="J236" s="114" t="s">
        <v>180</v>
      </c>
      <c r="K236" s="114" t="s">
        <v>180</v>
      </c>
      <c r="L236" s="114" t="s">
        <v>180</v>
      </c>
      <c r="M236" s="114" t="s">
        <v>180</v>
      </c>
      <c r="N236" s="114" t="s">
        <v>180</v>
      </c>
    </row>
    <row r="237" spans="1:14" ht="13.5">
      <c r="A237" s="24" t="s">
        <v>20</v>
      </c>
      <c r="B237" s="137" t="s">
        <v>204</v>
      </c>
      <c r="C237" s="87" t="s">
        <v>213</v>
      </c>
      <c r="D237" s="90" t="s">
        <v>80</v>
      </c>
      <c r="E237" s="114">
        <v>6105.5902982182915</v>
      </c>
      <c r="F237" s="114">
        <v>1191.2700907480476</v>
      </c>
      <c r="G237" s="114">
        <v>1022.371449051194</v>
      </c>
      <c r="H237" s="114">
        <v>1093.307016381996</v>
      </c>
      <c r="I237" s="114">
        <v>2798.641742037054</v>
      </c>
      <c r="J237" s="105">
        <v>6000</v>
      </c>
      <c r="K237" s="105">
        <v>1000</v>
      </c>
      <c r="L237" s="105">
        <v>1000</v>
      </c>
      <c r="M237" s="105">
        <v>1000</v>
      </c>
      <c r="N237" s="105">
        <v>3000</v>
      </c>
    </row>
    <row r="238" spans="1:14" ht="13.5">
      <c r="A238" s="87" t="s">
        <v>22</v>
      </c>
      <c r="B238" s="137" t="s">
        <v>204</v>
      </c>
      <c r="C238" s="87" t="s">
        <v>213</v>
      </c>
      <c r="D238" s="101" t="s">
        <v>81</v>
      </c>
      <c r="E238" s="109">
        <v>770541.3920338589</v>
      </c>
      <c r="F238" s="109">
        <v>172887.18013588103</v>
      </c>
      <c r="G238" s="109">
        <v>207490.31505312325</v>
      </c>
      <c r="H238" s="109">
        <v>200362.05649411844</v>
      </c>
      <c r="I238" s="109">
        <v>189801.84035073593</v>
      </c>
      <c r="J238" s="104">
        <v>770000</v>
      </c>
      <c r="K238" s="104">
        <v>172000</v>
      </c>
      <c r="L238" s="104">
        <v>208000</v>
      </c>
      <c r="M238" s="104">
        <v>200000</v>
      </c>
      <c r="N238" s="104">
        <v>190000</v>
      </c>
    </row>
    <row r="239" spans="2:14" ht="13.5">
      <c r="B239" s="137"/>
      <c r="C239" s="7"/>
      <c r="D239" s="113" t="s">
        <v>86</v>
      </c>
      <c r="E239" s="105">
        <f aca="true" t="shared" si="8" ref="E239:N239">E240-E238</f>
        <v>-2951.983493436128</v>
      </c>
      <c r="F239" s="105">
        <f t="shared" si="8"/>
        <v>-1061.24220231222</v>
      </c>
      <c r="G239" s="105">
        <f t="shared" si="8"/>
        <v>-1245.8951141771977</v>
      </c>
      <c r="H239" s="105">
        <f t="shared" si="8"/>
        <v>-662.0121611705399</v>
      </c>
      <c r="I239" s="105">
        <f t="shared" si="8"/>
        <v>17.165984224295244</v>
      </c>
      <c r="J239" s="105">
        <f t="shared" si="8"/>
        <v>0</v>
      </c>
      <c r="K239" s="105">
        <f t="shared" si="8"/>
        <v>0</v>
      </c>
      <c r="L239" s="105">
        <f t="shared" si="8"/>
        <v>0</v>
      </c>
      <c r="M239" s="105">
        <f t="shared" si="8"/>
        <v>0</v>
      </c>
      <c r="N239" s="105">
        <f t="shared" si="8"/>
        <v>0</v>
      </c>
    </row>
    <row r="240" spans="1:14" ht="13.5">
      <c r="A240" s="87" t="s">
        <v>22</v>
      </c>
      <c r="B240" s="133" t="s">
        <v>122</v>
      </c>
      <c r="C240" s="89" t="s">
        <v>214</v>
      </c>
      <c r="D240" s="101" t="s">
        <v>211</v>
      </c>
      <c r="E240" s="109">
        <v>767589.4085404228</v>
      </c>
      <c r="F240" s="109">
        <v>171825.9379335688</v>
      </c>
      <c r="G240" s="109">
        <v>206244.41993894606</v>
      </c>
      <c r="H240" s="109">
        <v>199700.0443329479</v>
      </c>
      <c r="I240" s="109">
        <v>189819.00633496023</v>
      </c>
      <c r="J240" s="104">
        <v>770000</v>
      </c>
      <c r="K240" s="104">
        <v>172000</v>
      </c>
      <c r="L240" s="104">
        <v>208000</v>
      </c>
      <c r="M240" s="104">
        <v>200000</v>
      </c>
      <c r="N240" s="104">
        <v>190000</v>
      </c>
    </row>
    <row r="241" spans="2:14" s="10" customFormat="1" ht="6" customHeight="1">
      <c r="B241" s="134"/>
      <c r="C241" s="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3.5">
      <c r="A242" s="10"/>
      <c r="C242" s="108" t="s">
        <v>214</v>
      </c>
      <c r="D242" s="113" t="s">
        <v>87</v>
      </c>
      <c r="E242" s="106">
        <f>FPN!E28</f>
        <v>4202380.045688868</v>
      </c>
      <c r="F242" s="106">
        <f>FPN!F28</f>
        <v>4202380.045688868</v>
      </c>
      <c r="G242" s="106">
        <f>FPN!G28</f>
        <v>4207592.691237175</v>
      </c>
      <c r="H242" s="106">
        <f>FPN!H28</f>
        <v>4190842.195325501</v>
      </c>
      <c r="I242" s="106">
        <f>FPN!I28</f>
        <v>4144282.113959999</v>
      </c>
      <c r="J242" s="106">
        <f>FPN!J120</f>
        <v>0</v>
      </c>
      <c r="K242" s="106">
        <f>FPN!K120</f>
        <v>0</v>
      </c>
      <c r="L242" s="106">
        <f>FPN!L120</f>
        <v>0</v>
      </c>
      <c r="M242" s="106">
        <f>FPN!M120</f>
        <v>0</v>
      </c>
      <c r="N242" s="106">
        <f>FPN!N120</f>
        <v>0</v>
      </c>
    </row>
    <row r="243" spans="3:4" ht="13.5">
      <c r="C243" s="7"/>
      <c r="D243" s="8"/>
    </row>
    <row r="244" spans="2:14" s="12" customFormat="1" ht="13.5">
      <c r="B244" s="131"/>
      <c r="C244" s="10"/>
      <c r="D244" s="23" t="s">
        <v>74</v>
      </c>
      <c r="E244" s="115">
        <f>$E$62</f>
        <v>2013</v>
      </c>
      <c r="F244" s="115" t="str">
        <f>$F$62</f>
        <v>4Q13</v>
      </c>
      <c r="G244" s="115" t="str">
        <f>$G$62</f>
        <v>3Q13</v>
      </c>
      <c r="H244" s="115" t="str">
        <f>$H$62</f>
        <v>2Q13</v>
      </c>
      <c r="I244" s="115" t="str">
        <f>$I$62</f>
        <v>1Q13</v>
      </c>
      <c r="J244" s="115">
        <f>$J$62</f>
        <v>2012</v>
      </c>
      <c r="K244" s="115" t="str">
        <f>$K$62</f>
        <v>4Q12</v>
      </c>
      <c r="L244" s="115" t="str">
        <f>$L$62</f>
        <v>3Q12</v>
      </c>
      <c r="M244" s="115" t="str">
        <f>$M$62</f>
        <v>2Q12</v>
      </c>
      <c r="N244" s="115" t="str">
        <f>$N$62</f>
        <v>1Q12</v>
      </c>
    </row>
    <row r="245" ht="13.5">
      <c r="D245" s="101" t="s">
        <v>212</v>
      </c>
    </row>
    <row r="246" spans="1:14" ht="13.5">
      <c r="A246" s="22" t="s">
        <v>15</v>
      </c>
      <c r="B246" s="133" t="s">
        <v>122</v>
      </c>
      <c r="C246" s="83" t="s">
        <v>214</v>
      </c>
      <c r="D246" s="101" t="s">
        <v>76</v>
      </c>
      <c r="E246" s="109">
        <v>2184013.1335043707</v>
      </c>
      <c r="F246" s="109">
        <v>526605.8293052914</v>
      </c>
      <c r="G246" s="109">
        <v>550023.3737758542</v>
      </c>
      <c r="H246" s="109">
        <v>552828.607387318</v>
      </c>
      <c r="I246" s="109">
        <v>554555.3230359075</v>
      </c>
      <c r="J246" s="104">
        <v>2204000</v>
      </c>
      <c r="K246" s="104">
        <v>532000</v>
      </c>
      <c r="L246" s="104">
        <v>556000</v>
      </c>
      <c r="M246" s="104">
        <v>557000</v>
      </c>
      <c r="N246" s="104">
        <v>559000</v>
      </c>
    </row>
    <row r="247" spans="1:14" ht="13.5">
      <c r="A247" s="22" t="s">
        <v>16</v>
      </c>
      <c r="B247" s="133" t="s">
        <v>122</v>
      </c>
      <c r="C247" s="83" t="s">
        <v>214</v>
      </c>
      <c r="D247" s="90" t="s">
        <v>77</v>
      </c>
      <c r="E247" s="114">
        <v>-1368216.8091291343</v>
      </c>
      <c r="F247" s="114">
        <v>-339763.63122347713</v>
      </c>
      <c r="G247" s="114">
        <v>-344535.18450084375</v>
      </c>
      <c r="H247" s="114">
        <v>-342093.9578807073</v>
      </c>
      <c r="I247" s="114">
        <v>-341824.03552410635</v>
      </c>
      <c r="J247" s="105">
        <v>-1386000</v>
      </c>
      <c r="K247" s="105">
        <v>-345000</v>
      </c>
      <c r="L247" s="105">
        <v>-349000</v>
      </c>
      <c r="M247" s="105">
        <v>-346000</v>
      </c>
      <c r="N247" s="105">
        <v>-346000</v>
      </c>
    </row>
    <row r="248" spans="1:14" ht="13.5">
      <c r="A248" s="22" t="s">
        <v>17</v>
      </c>
      <c r="B248" s="133" t="s">
        <v>122</v>
      </c>
      <c r="C248" s="83" t="s">
        <v>214</v>
      </c>
      <c r="D248" s="101" t="s">
        <v>78</v>
      </c>
      <c r="E248" s="109">
        <v>815796.3243752364</v>
      </c>
      <c r="F248" s="109">
        <v>186842.19808181428</v>
      </c>
      <c r="G248" s="109">
        <v>205488.1892750105</v>
      </c>
      <c r="H248" s="109">
        <v>210734.64950661076</v>
      </c>
      <c r="I248" s="109">
        <v>212731.2875118011</v>
      </c>
      <c r="J248" s="104">
        <v>818000</v>
      </c>
      <c r="K248" s="104">
        <v>187000</v>
      </c>
      <c r="L248" s="104">
        <v>207000</v>
      </c>
      <c r="M248" s="104">
        <v>211000</v>
      </c>
      <c r="N248" s="104">
        <v>213000</v>
      </c>
    </row>
    <row r="249" spans="1:14" ht="13.5">
      <c r="A249" s="22" t="s">
        <v>0</v>
      </c>
      <c r="B249" s="133" t="s">
        <v>122</v>
      </c>
      <c r="C249" s="83" t="s">
        <v>214</v>
      </c>
      <c r="D249" s="90" t="s">
        <v>96</v>
      </c>
      <c r="E249" s="114">
        <v>-54312.506133031944</v>
      </c>
      <c r="F249" s="114">
        <v>-16207.530238993528</v>
      </c>
      <c r="G249" s="114">
        <v>-266.14078511562184</v>
      </c>
      <c r="H249" s="114">
        <v>-12127.912190044857</v>
      </c>
      <c r="I249" s="114">
        <v>-25710.922918877943</v>
      </c>
      <c r="J249" s="105">
        <v>-54000</v>
      </c>
      <c r="K249" s="105">
        <v>-16000</v>
      </c>
      <c r="L249" s="114" t="s">
        <v>180</v>
      </c>
      <c r="M249" s="105">
        <v>-12000</v>
      </c>
      <c r="N249" s="105">
        <v>-26000</v>
      </c>
    </row>
    <row r="250" spans="1:14" ht="13.5">
      <c r="A250" s="22" t="s">
        <v>18</v>
      </c>
      <c r="B250" s="133" t="s">
        <v>122</v>
      </c>
      <c r="C250" s="83" t="s">
        <v>214</v>
      </c>
      <c r="D250" s="101" t="s">
        <v>79</v>
      </c>
      <c r="E250" s="109">
        <v>761483.8182422045</v>
      </c>
      <c r="F250" s="109">
        <v>170634.66784282075</v>
      </c>
      <c r="G250" s="109">
        <v>205222.04848989486</v>
      </c>
      <c r="H250" s="109">
        <v>198606.7373165659</v>
      </c>
      <c r="I250" s="109">
        <v>187020.36459292317</v>
      </c>
      <c r="J250" s="104">
        <v>764000</v>
      </c>
      <c r="K250" s="104">
        <v>171000</v>
      </c>
      <c r="L250" s="104">
        <v>207000</v>
      </c>
      <c r="M250" s="104">
        <v>199000</v>
      </c>
      <c r="N250" s="104">
        <v>187000</v>
      </c>
    </row>
    <row r="251" spans="1:14" ht="13.5">
      <c r="A251" s="22" t="s">
        <v>21</v>
      </c>
      <c r="B251" s="133" t="s">
        <v>122</v>
      </c>
      <c r="C251" s="79" t="s">
        <v>214</v>
      </c>
      <c r="D251" s="113" t="s">
        <v>85</v>
      </c>
      <c r="E251" s="114">
        <v>6105.5902982182915</v>
      </c>
      <c r="F251" s="114">
        <v>1191.2700907480476</v>
      </c>
      <c r="G251" s="114">
        <v>1022.371449051194</v>
      </c>
      <c r="H251" s="114">
        <v>1093.307016381996</v>
      </c>
      <c r="I251" s="114">
        <v>2798.641742037054</v>
      </c>
      <c r="J251" s="105">
        <v>6000</v>
      </c>
      <c r="K251" s="105">
        <v>1000</v>
      </c>
      <c r="L251" s="105">
        <v>1000</v>
      </c>
      <c r="M251" s="105">
        <v>1000</v>
      </c>
      <c r="N251" s="105">
        <v>3000</v>
      </c>
    </row>
    <row r="252" spans="1:14" ht="13.5">
      <c r="A252" s="22" t="s">
        <v>22</v>
      </c>
      <c r="B252" s="133" t="s">
        <v>122</v>
      </c>
      <c r="C252" s="83" t="s">
        <v>214</v>
      </c>
      <c r="D252" s="101" t="s">
        <v>81</v>
      </c>
      <c r="E252" s="109">
        <v>767589.4085404228</v>
      </c>
      <c r="F252" s="109">
        <v>171825.9379335688</v>
      </c>
      <c r="G252" s="109">
        <v>206244.41993894606</v>
      </c>
      <c r="H252" s="109">
        <v>199700.0443329479</v>
      </c>
      <c r="I252" s="109">
        <v>189819.00633496023</v>
      </c>
      <c r="J252" s="104">
        <v>770000</v>
      </c>
      <c r="K252" s="104">
        <v>172000</v>
      </c>
      <c r="L252" s="104">
        <v>208000</v>
      </c>
      <c r="M252" s="104">
        <v>200000</v>
      </c>
      <c r="N252" s="104">
        <v>190000</v>
      </c>
    </row>
    <row r="253" spans="2:14" s="10" customFormat="1" ht="6" customHeight="1">
      <c r="B253" s="135"/>
      <c r="C253" s="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3.5">
      <c r="A254" s="3"/>
      <c r="B254" s="139"/>
      <c r="C254" s="83" t="s">
        <v>214</v>
      </c>
      <c r="D254" s="113" t="s">
        <v>87</v>
      </c>
      <c r="E254" s="106">
        <f>FPN!E28</f>
        <v>4202380.045688868</v>
      </c>
      <c r="F254" s="106">
        <f>FPN!F28</f>
        <v>4202380.045688868</v>
      </c>
      <c r="G254" s="106">
        <f>FPN!G28</f>
        <v>4207592.691237175</v>
      </c>
      <c r="H254" s="106">
        <f>FPN!H28</f>
        <v>4190842.195325501</v>
      </c>
      <c r="I254" s="106">
        <f>FPN!I28</f>
        <v>4144282.113959999</v>
      </c>
      <c r="J254" s="106">
        <f>FPN!J28</f>
        <v>4202380.045688868</v>
      </c>
      <c r="K254" s="106">
        <f>FPN!K28</f>
        <v>4202380.045688868</v>
      </c>
      <c r="L254" s="106">
        <f>FPN!L28</f>
        <v>4207592.691237175</v>
      </c>
      <c r="M254" s="106">
        <f>FPN!M28</f>
        <v>4190842.195325501</v>
      </c>
      <c r="N254" s="106">
        <f>FPN!N28</f>
        <v>4144282.113959999</v>
      </c>
    </row>
    <row r="255" spans="3:4" ht="13.5">
      <c r="C255" s="7"/>
      <c r="D255" s="8"/>
    </row>
    <row r="256" spans="4:14" ht="13.5">
      <c r="D256" s="23" t="s">
        <v>74</v>
      </c>
      <c r="E256" s="115">
        <f>$E$62</f>
        <v>2013</v>
      </c>
      <c r="F256" s="115" t="str">
        <f>$F$62</f>
        <v>4Q13</v>
      </c>
      <c r="G256" s="115" t="str">
        <f>$G$62</f>
        <v>3Q13</v>
      </c>
      <c r="H256" s="115" t="str">
        <f>$H$62</f>
        <v>2Q13</v>
      </c>
      <c r="I256" s="115" t="str">
        <f>$I$62</f>
        <v>1Q13</v>
      </c>
      <c r="J256" s="115">
        <f>$J$62</f>
        <v>2012</v>
      </c>
      <c r="K256" s="115" t="str">
        <f>$K$62</f>
        <v>4Q12</v>
      </c>
      <c r="L256" s="115" t="str">
        <f>$L$62</f>
        <v>3Q12</v>
      </c>
      <c r="M256" s="115" t="str">
        <f>$M$62</f>
        <v>2Q12</v>
      </c>
      <c r="N256" s="115" t="str">
        <f>$N$62</f>
        <v>1Q12</v>
      </c>
    </row>
    <row r="257" ht="13.5">
      <c r="D257" s="101" t="s">
        <v>67</v>
      </c>
    </row>
    <row r="258" spans="1:14" ht="13.5">
      <c r="A258" s="22" t="s">
        <v>15</v>
      </c>
      <c r="B258" s="133" t="s">
        <v>42</v>
      </c>
      <c r="C258" s="83" t="s">
        <v>58</v>
      </c>
      <c r="D258" s="101" t="s">
        <v>76</v>
      </c>
      <c r="E258" s="109">
        <v>6314451.189705835</v>
      </c>
      <c r="F258" s="109">
        <v>1633005.9230559932</v>
      </c>
      <c r="G258" s="109">
        <v>1535470.1008782133</v>
      </c>
      <c r="H258" s="109">
        <v>1589960.5784982687</v>
      </c>
      <c r="I258" s="109">
        <v>1556014.5872733607</v>
      </c>
      <c r="J258" s="104">
        <v>6344000</v>
      </c>
      <c r="K258" s="104">
        <v>1640000</v>
      </c>
      <c r="L258" s="104">
        <v>1543000</v>
      </c>
      <c r="M258" s="104">
        <v>1598000</v>
      </c>
      <c r="N258" s="104">
        <v>1563000</v>
      </c>
    </row>
    <row r="259" spans="1:14" ht="13.5">
      <c r="A259" s="22" t="s">
        <v>16</v>
      </c>
      <c r="B259" s="133" t="s">
        <v>42</v>
      </c>
      <c r="C259" s="83" t="s">
        <v>58</v>
      </c>
      <c r="D259" s="90" t="s">
        <v>77</v>
      </c>
      <c r="E259" s="114">
        <v>-4378764.922562595</v>
      </c>
      <c r="F259" s="114">
        <v>-1178593.0619084756</v>
      </c>
      <c r="G259" s="114">
        <v>-1076750.3404922513</v>
      </c>
      <c r="H259" s="114">
        <v>-1066190.1723306489</v>
      </c>
      <c r="I259" s="114">
        <v>-1057231.3478312197</v>
      </c>
      <c r="J259" s="105">
        <v>-4367000</v>
      </c>
      <c r="K259" s="105">
        <v>-1176000</v>
      </c>
      <c r="L259" s="105">
        <v>-1073000</v>
      </c>
      <c r="M259" s="105">
        <v>-1064000</v>
      </c>
      <c r="N259" s="105">
        <v>-1054000</v>
      </c>
    </row>
    <row r="260" spans="1:14" ht="13.5">
      <c r="A260" s="22" t="s">
        <v>17</v>
      </c>
      <c r="B260" s="133" t="s">
        <v>42</v>
      </c>
      <c r="C260" s="83" t="s">
        <v>58</v>
      </c>
      <c r="D260" s="101" t="s">
        <v>78</v>
      </c>
      <c r="E260" s="109">
        <v>1935686.2671432393</v>
      </c>
      <c r="F260" s="109">
        <v>454412.8611475176</v>
      </c>
      <c r="G260" s="109">
        <v>458719.76038596197</v>
      </c>
      <c r="H260" s="109">
        <v>523770.40616761986</v>
      </c>
      <c r="I260" s="109">
        <v>498783.239442141</v>
      </c>
      <c r="J260" s="104">
        <v>1977000</v>
      </c>
      <c r="K260" s="104">
        <v>464000</v>
      </c>
      <c r="L260" s="104">
        <v>470000</v>
      </c>
      <c r="M260" s="104">
        <v>534000</v>
      </c>
      <c r="N260" s="104">
        <v>509000</v>
      </c>
    </row>
    <row r="261" spans="1:14" ht="13.5">
      <c r="A261" s="22" t="s">
        <v>0</v>
      </c>
      <c r="B261" s="133" t="s">
        <v>42</v>
      </c>
      <c r="C261" s="79" t="s">
        <v>58</v>
      </c>
      <c r="D261" s="113" t="s">
        <v>96</v>
      </c>
      <c r="E261" s="114">
        <v>-1920.4412620655658</v>
      </c>
      <c r="F261" s="114">
        <v>18313.6457695481</v>
      </c>
      <c r="G261" s="114">
        <v>602.2285707815104</v>
      </c>
      <c r="H261" s="114">
        <v>-14164.353319514074</v>
      </c>
      <c r="I261" s="114">
        <v>-6671.962282881106</v>
      </c>
      <c r="J261" s="105">
        <v>-2000</v>
      </c>
      <c r="K261" s="105">
        <v>18000</v>
      </c>
      <c r="L261" s="105">
        <v>1000</v>
      </c>
      <c r="M261" s="105">
        <v>-14000</v>
      </c>
      <c r="N261" s="105">
        <v>-7000</v>
      </c>
    </row>
    <row r="262" spans="1:14" ht="13.5">
      <c r="A262" s="22" t="s">
        <v>18</v>
      </c>
      <c r="B262" s="133" t="s">
        <v>42</v>
      </c>
      <c r="C262" s="83" t="s">
        <v>58</v>
      </c>
      <c r="D262" s="101" t="s">
        <v>79</v>
      </c>
      <c r="E262" s="109">
        <v>1933765.8258811736</v>
      </c>
      <c r="F262" s="109">
        <v>472726.50691706565</v>
      </c>
      <c r="G262" s="109">
        <v>459321.9889567435</v>
      </c>
      <c r="H262" s="109">
        <v>509606.0528481058</v>
      </c>
      <c r="I262" s="109">
        <v>492111.27715925995</v>
      </c>
      <c r="J262" s="104">
        <v>1975000</v>
      </c>
      <c r="K262" s="104">
        <v>482000</v>
      </c>
      <c r="L262" s="104">
        <v>471000</v>
      </c>
      <c r="M262" s="104">
        <v>520000</v>
      </c>
      <c r="N262" s="104">
        <v>502000</v>
      </c>
    </row>
    <row r="263" spans="1:14" ht="13.5">
      <c r="A263" s="24" t="s">
        <v>19</v>
      </c>
      <c r="B263" s="133" t="s">
        <v>42</v>
      </c>
      <c r="C263" s="79" t="s">
        <v>58</v>
      </c>
      <c r="D263" s="113" t="s">
        <v>90</v>
      </c>
      <c r="E263" s="114">
        <v>152207.83248541263</v>
      </c>
      <c r="F263" s="114">
        <v>25570.13791526392</v>
      </c>
      <c r="G263" s="114">
        <v>41509.21030023639</v>
      </c>
      <c r="H263" s="114">
        <v>43575.875431584114</v>
      </c>
      <c r="I263" s="114">
        <v>41552.608838328146</v>
      </c>
      <c r="J263" s="105">
        <v>124000</v>
      </c>
      <c r="K263" s="105">
        <v>19000</v>
      </c>
      <c r="L263" s="105">
        <v>34000</v>
      </c>
      <c r="M263" s="105">
        <v>36000</v>
      </c>
      <c r="N263" s="105">
        <v>35000</v>
      </c>
    </row>
    <row r="264" spans="1:14" ht="13.5">
      <c r="A264" s="24" t="s">
        <v>20</v>
      </c>
      <c r="B264" s="133" t="s">
        <v>42</v>
      </c>
      <c r="C264" s="83" t="s">
        <v>58</v>
      </c>
      <c r="D264" s="90" t="s">
        <v>80</v>
      </c>
      <c r="E264" s="114">
        <v>5004.012318757189</v>
      </c>
      <c r="F264" s="114">
        <v>-7826.656745367952</v>
      </c>
      <c r="G264" s="114">
        <v>1103.628689657183</v>
      </c>
      <c r="H264" s="114">
        <v>7954.583247314581</v>
      </c>
      <c r="I264" s="114">
        <v>3772.457127153376</v>
      </c>
      <c r="J264" s="105">
        <v>5000</v>
      </c>
      <c r="K264" s="105">
        <v>-8000</v>
      </c>
      <c r="L264" s="105">
        <v>1000</v>
      </c>
      <c r="M264" s="105">
        <v>8000</v>
      </c>
      <c r="N264" s="105">
        <v>4000</v>
      </c>
    </row>
    <row r="265" spans="1:14" ht="13.5">
      <c r="A265" s="22" t="s">
        <v>22</v>
      </c>
      <c r="B265" s="133" t="s">
        <v>42</v>
      </c>
      <c r="C265" s="83" t="s">
        <v>58</v>
      </c>
      <c r="D265" s="101" t="s">
        <v>81</v>
      </c>
      <c r="E265" s="109">
        <v>2090977.6706853434</v>
      </c>
      <c r="F265" s="109">
        <v>490469.9880869616</v>
      </c>
      <c r="G265" s="109">
        <v>501934.82794663706</v>
      </c>
      <c r="H265" s="109">
        <v>561136.5115270044</v>
      </c>
      <c r="I265" s="109">
        <v>537436.3431247415</v>
      </c>
      <c r="J265" s="104">
        <v>2104000</v>
      </c>
      <c r="K265" s="104">
        <v>493000</v>
      </c>
      <c r="L265" s="104">
        <v>506000</v>
      </c>
      <c r="M265" s="104">
        <v>564000</v>
      </c>
      <c r="N265" s="104">
        <v>541000</v>
      </c>
    </row>
    <row r="266" spans="2:14" s="10" customFormat="1" ht="6" customHeight="1">
      <c r="B266" s="135"/>
      <c r="C266" s="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3.5">
      <c r="A267" s="24"/>
      <c r="B267" s="133"/>
      <c r="C267" s="80" t="s">
        <v>58</v>
      </c>
      <c r="D267" s="113" t="s">
        <v>87</v>
      </c>
      <c r="E267" s="106">
        <f>FPN!E32</f>
        <v>8128950.669139709</v>
      </c>
      <c r="F267" s="106">
        <f>FPN!F32</f>
        <v>8128950.669139709</v>
      </c>
      <c r="G267" s="106">
        <f>FPN!G32</f>
        <v>8145720.001960265</v>
      </c>
      <c r="H267" s="106">
        <f>FPN!H32</f>
        <v>8161559.377808043</v>
      </c>
      <c r="I267" s="106">
        <f>FPN!I32</f>
        <v>8221598.44921471</v>
      </c>
      <c r="J267" s="106">
        <f>FPN!J32</f>
        <v>8128950.669139709</v>
      </c>
      <c r="K267" s="106">
        <f>FPN!K32</f>
        <v>8128950.669139709</v>
      </c>
      <c r="L267" s="106">
        <f>FPN!L32</f>
        <v>8145720.001960265</v>
      </c>
      <c r="M267" s="106">
        <f>FPN!M32</f>
        <v>8161559.377808043</v>
      </c>
      <c r="N267" s="106">
        <f>FPN!N32</f>
        <v>8221598.44921471</v>
      </c>
    </row>
    <row r="268" spans="3:4" ht="13.5">
      <c r="C268" s="7"/>
      <c r="D268" s="8"/>
    </row>
    <row r="269" spans="2:14" s="12" customFormat="1" ht="13.5">
      <c r="B269" s="131"/>
      <c r="C269" s="10"/>
      <c r="D269" s="23" t="s">
        <v>74</v>
      </c>
      <c r="E269" s="115">
        <f>$E$62</f>
        <v>2013</v>
      </c>
      <c r="F269" s="115" t="str">
        <f>$F$62</f>
        <v>4Q13</v>
      </c>
      <c r="G269" s="115" t="str">
        <f>$G$62</f>
        <v>3Q13</v>
      </c>
      <c r="H269" s="115" t="str">
        <f>$H$62</f>
        <v>2Q13</v>
      </c>
      <c r="I269" s="115" t="str">
        <f>$I$62</f>
        <v>1Q13</v>
      </c>
      <c r="J269" s="115">
        <f>$J$62</f>
        <v>2012</v>
      </c>
      <c r="K269" s="115" t="str">
        <f>$K$62</f>
        <v>4Q12</v>
      </c>
      <c r="L269" s="115" t="str">
        <f>$L$62</f>
        <v>3Q12</v>
      </c>
      <c r="M269" s="115" t="str">
        <f>$M$62</f>
        <v>2Q12</v>
      </c>
      <c r="N269" s="115" t="str">
        <f>$N$62</f>
        <v>1Q12</v>
      </c>
    </row>
    <row r="270" ht="13.5">
      <c r="D270" s="90" t="s">
        <v>91</v>
      </c>
    </row>
    <row r="271" spans="1:14" ht="13.5">
      <c r="A271" s="22" t="s">
        <v>15</v>
      </c>
      <c r="B271" s="133" t="s">
        <v>44</v>
      </c>
      <c r="C271" s="83" t="s">
        <v>59</v>
      </c>
      <c r="D271" s="101" t="s">
        <v>76</v>
      </c>
      <c r="E271" s="109">
        <v>2774312.931124885</v>
      </c>
      <c r="F271" s="109">
        <v>721112.7708623611</v>
      </c>
      <c r="G271" s="109">
        <v>664077.4862497351</v>
      </c>
      <c r="H271" s="109">
        <v>694410.0516868047</v>
      </c>
      <c r="I271" s="109">
        <v>694712.6223259842</v>
      </c>
      <c r="J271" s="104">
        <v>2804000</v>
      </c>
      <c r="K271" s="104">
        <v>729000</v>
      </c>
      <c r="L271" s="104">
        <v>671000</v>
      </c>
      <c r="M271" s="104">
        <v>702000</v>
      </c>
      <c r="N271" s="104">
        <v>702000</v>
      </c>
    </row>
    <row r="272" spans="1:14" ht="13.5">
      <c r="A272" s="22" t="s">
        <v>16</v>
      </c>
      <c r="B272" s="133" t="s">
        <v>44</v>
      </c>
      <c r="C272" s="83" t="s">
        <v>59</v>
      </c>
      <c r="D272" s="90" t="s">
        <v>77</v>
      </c>
      <c r="E272" s="114">
        <v>-2115103.885739895</v>
      </c>
      <c r="F272" s="114">
        <v>-562391.808903485</v>
      </c>
      <c r="G272" s="114">
        <v>-523409.5054772599</v>
      </c>
      <c r="H272" s="114">
        <v>-517423.49235814036</v>
      </c>
      <c r="I272" s="114">
        <v>-511879.0790010103</v>
      </c>
      <c r="J272" s="105">
        <v>-2102000</v>
      </c>
      <c r="K272" s="105">
        <v>-559000</v>
      </c>
      <c r="L272" s="105">
        <v>-520000</v>
      </c>
      <c r="M272" s="105">
        <v>-514000</v>
      </c>
      <c r="N272" s="105">
        <v>-509000</v>
      </c>
    </row>
    <row r="273" spans="1:14" ht="13.5">
      <c r="A273" s="22" t="s">
        <v>17</v>
      </c>
      <c r="B273" s="133" t="s">
        <v>44</v>
      </c>
      <c r="C273" s="83" t="s">
        <v>59</v>
      </c>
      <c r="D273" s="101" t="s">
        <v>78</v>
      </c>
      <c r="E273" s="109">
        <v>659209.04538499</v>
      </c>
      <c r="F273" s="109">
        <v>158720.9619588761</v>
      </c>
      <c r="G273" s="109">
        <v>140667.9807724752</v>
      </c>
      <c r="H273" s="109">
        <v>176986.55932866439</v>
      </c>
      <c r="I273" s="109">
        <v>182833.5433249739</v>
      </c>
      <c r="J273" s="104">
        <v>702000</v>
      </c>
      <c r="K273" s="104">
        <v>170000</v>
      </c>
      <c r="L273" s="104">
        <v>151000</v>
      </c>
      <c r="M273" s="104">
        <v>188000</v>
      </c>
      <c r="N273" s="104">
        <v>193000</v>
      </c>
    </row>
    <row r="274" spans="1:14" ht="13.5">
      <c r="A274" s="22" t="s">
        <v>0</v>
      </c>
      <c r="B274" s="133" t="s">
        <v>44</v>
      </c>
      <c r="C274" s="79" t="s">
        <v>59</v>
      </c>
      <c r="D274" s="113" t="s">
        <v>96</v>
      </c>
      <c r="E274" s="114">
        <v>-13806.477640865141</v>
      </c>
      <c r="F274" s="114">
        <v>3264.5738684026096</v>
      </c>
      <c r="G274" s="114">
        <v>-5.38574970557238</v>
      </c>
      <c r="H274" s="114">
        <v>-14604.736503120152</v>
      </c>
      <c r="I274" s="114">
        <v>-2460.929256442026</v>
      </c>
      <c r="J274" s="105">
        <v>-14000</v>
      </c>
      <c r="K274" s="105">
        <v>3000</v>
      </c>
      <c r="L274" s="105">
        <v>0</v>
      </c>
      <c r="M274" s="105">
        <v>-14000</v>
      </c>
      <c r="N274" s="105">
        <v>-3000</v>
      </c>
    </row>
    <row r="275" spans="1:14" ht="13.5">
      <c r="A275" s="22" t="s">
        <v>18</v>
      </c>
      <c r="B275" s="133" t="s">
        <v>44</v>
      </c>
      <c r="C275" s="83" t="s">
        <v>59</v>
      </c>
      <c r="D275" s="101" t="s">
        <v>79</v>
      </c>
      <c r="E275" s="109">
        <v>645402.5677441249</v>
      </c>
      <c r="F275" s="109">
        <v>161985.5358272787</v>
      </c>
      <c r="G275" s="109">
        <v>140662.59502276962</v>
      </c>
      <c r="H275" s="109">
        <v>162381.82282554422</v>
      </c>
      <c r="I275" s="109">
        <v>180372.61406853187</v>
      </c>
      <c r="J275" s="104">
        <v>688000</v>
      </c>
      <c r="K275" s="104">
        <v>173000</v>
      </c>
      <c r="L275" s="104">
        <v>151000</v>
      </c>
      <c r="M275" s="104">
        <v>174000</v>
      </c>
      <c r="N275" s="104">
        <v>190000</v>
      </c>
    </row>
    <row r="276" spans="1:14" ht="13.5">
      <c r="A276" s="24" t="s">
        <v>19</v>
      </c>
      <c r="B276" s="133" t="s">
        <v>44</v>
      </c>
      <c r="C276" s="79" t="s">
        <v>59</v>
      </c>
      <c r="D276" s="113" t="s">
        <v>90</v>
      </c>
      <c r="E276" s="114">
        <v>55386.52555804839</v>
      </c>
      <c r="F276" s="114">
        <v>14490.777831543668</v>
      </c>
      <c r="G276" s="114">
        <v>12978.387567746235</v>
      </c>
      <c r="H276" s="114">
        <v>14863.60021776498</v>
      </c>
      <c r="I276" s="114">
        <v>13053.75994099351</v>
      </c>
      <c r="J276" s="105">
        <v>29000</v>
      </c>
      <c r="K276" s="105">
        <v>8000</v>
      </c>
      <c r="L276" s="105">
        <v>6000</v>
      </c>
      <c r="M276" s="105">
        <v>8000</v>
      </c>
      <c r="N276" s="105">
        <v>7000</v>
      </c>
    </row>
    <row r="277" spans="1:14" ht="13.5">
      <c r="A277" s="24" t="s">
        <v>20</v>
      </c>
      <c r="B277" s="133" t="s">
        <v>44</v>
      </c>
      <c r="C277" s="83" t="s">
        <v>59</v>
      </c>
      <c r="D277" s="90" t="s">
        <v>80</v>
      </c>
      <c r="E277" s="114">
        <v>2154.9176369958604</v>
      </c>
      <c r="F277" s="114">
        <v>-5106.317923088446</v>
      </c>
      <c r="G277" s="114">
        <v>1156.634294250496</v>
      </c>
      <c r="H277" s="114">
        <v>5925.680413008617</v>
      </c>
      <c r="I277" s="114">
        <v>178.92085282519253</v>
      </c>
      <c r="J277" s="105">
        <v>2000</v>
      </c>
      <c r="K277" s="114">
        <v>-5000</v>
      </c>
      <c r="L277" s="105">
        <v>1000</v>
      </c>
      <c r="M277" s="105">
        <v>6000</v>
      </c>
      <c r="N277" s="114" t="s">
        <v>180</v>
      </c>
    </row>
    <row r="278" spans="1:14" ht="13.5">
      <c r="A278" s="22" t="s">
        <v>22</v>
      </c>
      <c r="B278" s="133" t="s">
        <v>44</v>
      </c>
      <c r="C278" s="83" t="s">
        <v>59</v>
      </c>
      <c r="D278" s="101" t="s">
        <v>81</v>
      </c>
      <c r="E278" s="109">
        <v>702944.0109391692</v>
      </c>
      <c r="F278" s="109">
        <v>171369.99573573394</v>
      </c>
      <c r="G278" s="109">
        <v>154797.61688476635</v>
      </c>
      <c r="H278" s="109">
        <v>183171.10345631783</v>
      </c>
      <c r="I278" s="109">
        <v>193605.29486235057</v>
      </c>
      <c r="J278" s="104">
        <v>719000</v>
      </c>
      <c r="K278" s="104">
        <v>176000</v>
      </c>
      <c r="L278" s="104">
        <v>158000</v>
      </c>
      <c r="M278" s="104">
        <v>188000</v>
      </c>
      <c r="N278" s="104">
        <v>197000</v>
      </c>
    </row>
    <row r="279" spans="2:14" s="10" customFormat="1" ht="6" customHeight="1">
      <c r="B279" s="135"/>
      <c r="C279" s="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3.5">
      <c r="A280" s="24"/>
      <c r="B280" s="133"/>
      <c r="C280" s="80" t="s">
        <v>59</v>
      </c>
      <c r="D280" s="113" t="s">
        <v>87</v>
      </c>
      <c r="E280" s="106">
        <f>FPN!E33</f>
        <v>1544044.0336797088</v>
      </c>
      <c r="F280" s="106">
        <f>FPN!F33</f>
        <v>1544044.0336797088</v>
      </c>
      <c r="G280" s="106">
        <f>FPN!G33</f>
        <v>1555672.2815702644</v>
      </c>
      <c r="H280" s="106">
        <f>FPN!H33</f>
        <v>1587763.562533042</v>
      </c>
      <c r="I280" s="106">
        <f>FPN!I33</f>
        <v>1656774.716054709</v>
      </c>
      <c r="J280" s="106">
        <f>FPN!J33</f>
        <v>1544044.0336797088</v>
      </c>
      <c r="K280" s="106">
        <f>FPN!K33</f>
        <v>1544044.0336797088</v>
      </c>
      <c r="L280" s="106">
        <f>FPN!L33</f>
        <v>1555672.2815702644</v>
      </c>
      <c r="M280" s="106">
        <f>FPN!M33</f>
        <v>1587763.562533042</v>
      </c>
      <c r="N280" s="106">
        <f>FPN!N33</f>
        <v>1656774.716054709</v>
      </c>
    </row>
    <row r="281" spans="3:4" ht="13.5">
      <c r="C281" s="7"/>
      <c r="D281" s="8"/>
    </row>
    <row r="282" spans="2:14" s="12" customFormat="1" ht="13.5">
      <c r="B282" s="131"/>
      <c r="C282" s="10"/>
      <c r="D282" s="23" t="s">
        <v>74</v>
      </c>
      <c r="E282" s="115">
        <f>$E$62</f>
        <v>2013</v>
      </c>
      <c r="F282" s="115" t="str">
        <f>$F$62</f>
        <v>4Q13</v>
      </c>
      <c r="G282" s="115" t="str">
        <f>$G$62</f>
        <v>3Q13</v>
      </c>
      <c r="H282" s="115" t="str">
        <f>$H$62</f>
        <v>2Q13</v>
      </c>
      <c r="I282" s="115" t="str">
        <f>$I$62</f>
        <v>1Q13</v>
      </c>
      <c r="J282" s="115">
        <f>$J$62</f>
        <v>2012</v>
      </c>
      <c r="K282" s="115" t="str">
        <f>$K$62</f>
        <v>4Q12</v>
      </c>
      <c r="L282" s="115" t="str">
        <f>$L$62</f>
        <v>3Q12</v>
      </c>
      <c r="M282" s="115" t="str">
        <f>$M$62</f>
        <v>2Q12</v>
      </c>
      <c r="N282" s="115" t="str">
        <f>$N$62</f>
        <v>1Q12</v>
      </c>
    </row>
    <row r="283" ht="13.5">
      <c r="D283" s="90" t="s">
        <v>92</v>
      </c>
    </row>
    <row r="284" spans="1:14" ht="13.5">
      <c r="A284" s="22" t="s">
        <v>15</v>
      </c>
      <c r="B284" s="133" t="s">
        <v>45</v>
      </c>
      <c r="C284" s="83" t="s">
        <v>60</v>
      </c>
      <c r="D284" s="101" t="s">
        <v>76</v>
      </c>
      <c r="E284" s="109">
        <v>2136570.382974784</v>
      </c>
      <c r="F284" s="109">
        <v>571529.8489595742</v>
      </c>
      <c r="G284" s="109">
        <v>516809.06944388105</v>
      </c>
      <c r="H284" s="109">
        <v>510369.3919835429</v>
      </c>
      <c r="I284" s="109">
        <v>537862.0725877862</v>
      </c>
      <c r="J284" s="104">
        <v>2136000</v>
      </c>
      <c r="K284" s="104">
        <v>571000</v>
      </c>
      <c r="L284" s="104">
        <v>517000</v>
      </c>
      <c r="M284" s="104">
        <v>510000</v>
      </c>
      <c r="N284" s="104">
        <v>538000</v>
      </c>
    </row>
    <row r="285" spans="1:14" ht="13.5">
      <c r="A285" s="22" t="s">
        <v>16</v>
      </c>
      <c r="B285" s="133" t="s">
        <v>45</v>
      </c>
      <c r="C285" s="83" t="s">
        <v>60</v>
      </c>
      <c r="D285" s="90" t="s">
        <v>77</v>
      </c>
      <c r="E285" s="114">
        <v>-1076301.1588238708</v>
      </c>
      <c r="F285" s="114">
        <v>-307149.40773344267</v>
      </c>
      <c r="G285" s="114">
        <v>-257584.21315899942</v>
      </c>
      <c r="H285" s="114">
        <v>-254209.89276670042</v>
      </c>
      <c r="I285" s="114">
        <v>-257357.64516472834</v>
      </c>
      <c r="J285" s="105">
        <v>-1076000</v>
      </c>
      <c r="K285" s="105">
        <v>-307000</v>
      </c>
      <c r="L285" s="105">
        <v>-257000</v>
      </c>
      <c r="M285" s="105">
        <v>-255000</v>
      </c>
      <c r="N285" s="105">
        <v>-257000</v>
      </c>
    </row>
    <row r="286" spans="1:14" ht="13.5">
      <c r="A286" s="22" t="s">
        <v>17</v>
      </c>
      <c r="B286" s="133" t="s">
        <v>45</v>
      </c>
      <c r="C286" s="83" t="s">
        <v>60</v>
      </c>
      <c r="D286" s="101" t="s">
        <v>78</v>
      </c>
      <c r="E286" s="109">
        <v>1060269.224150913</v>
      </c>
      <c r="F286" s="109">
        <v>264380.4412261316</v>
      </c>
      <c r="G286" s="109">
        <v>259224.85628488162</v>
      </c>
      <c r="H286" s="109">
        <v>256159.49921684247</v>
      </c>
      <c r="I286" s="109">
        <v>280504.4274230579</v>
      </c>
      <c r="J286" s="104">
        <v>1060000</v>
      </c>
      <c r="K286" s="104">
        <v>264000</v>
      </c>
      <c r="L286" s="104">
        <v>260000</v>
      </c>
      <c r="M286" s="104">
        <v>255000</v>
      </c>
      <c r="N286" s="104">
        <v>281000</v>
      </c>
    </row>
    <row r="287" spans="1:14" ht="13.5">
      <c r="A287" s="22" t="s">
        <v>0</v>
      </c>
      <c r="B287" s="133" t="s">
        <v>45</v>
      </c>
      <c r="C287" s="79" t="s">
        <v>60</v>
      </c>
      <c r="D287" s="113" t="s">
        <v>96</v>
      </c>
      <c r="E287" s="114">
        <v>2212.685776248633</v>
      </c>
      <c r="F287" s="114">
        <v>5375.721298594552</v>
      </c>
      <c r="G287" s="114">
        <v>607.6143204870828</v>
      </c>
      <c r="H287" s="114">
        <v>440.3831836060775</v>
      </c>
      <c r="I287" s="114">
        <v>-4211.03302643908</v>
      </c>
      <c r="J287" s="105">
        <v>2000</v>
      </c>
      <c r="K287" s="105">
        <v>5000</v>
      </c>
      <c r="L287" s="105">
        <v>1000</v>
      </c>
      <c r="M287" s="114" t="s">
        <v>180</v>
      </c>
      <c r="N287" s="105">
        <v>-4000</v>
      </c>
    </row>
    <row r="288" spans="1:14" ht="13.5">
      <c r="A288" s="22" t="s">
        <v>18</v>
      </c>
      <c r="B288" s="133" t="s">
        <v>45</v>
      </c>
      <c r="C288" s="83" t="s">
        <v>60</v>
      </c>
      <c r="D288" s="101" t="s">
        <v>79</v>
      </c>
      <c r="E288" s="109">
        <v>1062481.9099271616</v>
      </c>
      <c r="F288" s="109">
        <v>269756.1625247261</v>
      </c>
      <c r="G288" s="109">
        <v>259832.4706053687</v>
      </c>
      <c r="H288" s="109">
        <v>256599.88240044855</v>
      </c>
      <c r="I288" s="109">
        <v>276293.3943966188</v>
      </c>
      <c r="J288" s="104">
        <v>1062000</v>
      </c>
      <c r="K288" s="104">
        <v>269000</v>
      </c>
      <c r="L288" s="104">
        <v>261000</v>
      </c>
      <c r="M288" s="104">
        <v>255000</v>
      </c>
      <c r="N288" s="104">
        <v>277000</v>
      </c>
    </row>
    <row r="289" spans="1:14" ht="13.5">
      <c r="A289" s="24" t="s">
        <v>19</v>
      </c>
      <c r="B289" s="133" t="s">
        <v>45</v>
      </c>
      <c r="C289" s="79" t="s">
        <v>60</v>
      </c>
      <c r="D289" s="113" t="s">
        <v>90</v>
      </c>
      <c r="E289" s="114">
        <v>96388.97122755578</v>
      </c>
      <c r="F289" s="114">
        <v>10874.098315132718</v>
      </c>
      <c r="G289" s="114">
        <v>28128.06655720149</v>
      </c>
      <c r="H289" s="114">
        <v>29127.245723886757</v>
      </c>
      <c r="I289" s="114">
        <v>28259.560631334796</v>
      </c>
      <c r="J289" s="105">
        <v>96000</v>
      </c>
      <c r="K289" s="105">
        <v>11000</v>
      </c>
      <c r="L289" s="105">
        <v>28000</v>
      </c>
      <c r="M289" s="105">
        <v>29000</v>
      </c>
      <c r="N289" s="105">
        <v>28000</v>
      </c>
    </row>
    <row r="290" spans="1:14" ht="13.5">
      <c r="A290" s="24" t="s">
        <v>20</v>
      </c>
      <c r="B290" s="133" t="s">
        <v>45</v>
      </c>
      <c r="C290" s="83" t="s">
        <v>60</v>
      </c>
      <c r="D290" s="90" t="s">
        <v>80</v>
      </c>
      <c r="E290" s="114">
        <v>2913.363171761329</v>
      </c>
      <c r="F290" s="114">
        <v>-2979.4116622795054</v>
      </c>
      <c r="G290" s="114">
        <v>-53.442574593312855</v>
      </c>
      <c r="H290" s="114">
        <v>2352.6811343059644</v>
      </c>
      <c r="I290" s="114">
        <v>3593.536274328183</v>
      </c>
      <c r="J290" s="114">
        <v>3000</v>
      </c>
      <c r="K290" s="114">
        <v>-3000</v>
      </c>
      <c r="L290" s="114" t="s">
        <v>180</v>
      </c>
      <c r="M290" s="105">
        <v>2000</v>
      </c>
      <c r="N290" s="105">
        <v>4000</v>
      </c>
    </row>
    <row r="291" spans="1:14" ht="13.5">
      <c r="A291" s="22" t="s">
        <v>22</v>
      </c>
      <c r="B291" s="133" t="s">
        <v>45</v>
      </c>
      <c r="C291" s="83" t="s">
        <v>60</v>
      </c>
      <c r="D291" s="101" t="s">
        <v>81</v>
      </c>
      <c r="E291" s="109">
        <v>1161784.2443264788</v>
      </c>
      <c r="F291" s="109">
        <v>277650.84917757934</v>
      </c>
      <c r="G291" s="109">
        <v>287907.09458797687</v>
      </c>
      <c r="H291" s="109">
        <v>288079.80925864127</v>
      </c>
      <c r="I291" s="109">
        <v>308146.4913022818</v>
      </c>
      <c r="J291" s="104">
        <v>1161000</v>
      </c>
      <c r="K291" s="104">
        <v>277000</v>
      </c>
      <c r="L291" s="104">
        <v>289000</v>
      </c>
      <c r="M291" s="104">
        <v>286000</v>
      </c>
      <c r="N291" s="104">
        <v>309000</v>
      </c>
    </row>
    <row r="292" spans="2:14" s="10" customFormat="1" ht="6" customHeight="1">
      <c r="B292" s="135"/>
      <c r="C292" s="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3.5">
      <c r="A293" s="24"/>
      <c r="B293" s="133"/>
      <c r="C293" s="80" t="s">
        <v>60</v>
      </c>
      <c r="D293" s="113" t="s">
        <v>87</v>
      </c>
      <c r="E293" s="106">
        <f>FPN!E34</f>
        <v>6042514.661517501</v>
      </c>
      <c r="F293" s="106">
        <f>FPN!F34</f>
        <v>6042514.661517501</v>
      </c>
      <c r="G293" s="106">
        <f>FPN!G34</f>
        <v>6030066.656980001</v>
      </c>
      <c r="H293" s="106">
        <f>FPN!H34</f>
        <v>6012659.3222050015</v>
      </c>
      <c r="I293" s="106">
        <f>FPN!I34</f>
        <v>5996221.131870002</v>
      </c>
      <c r="J293" s="106">
        <f>FPN!J34</f>
        <v>6042514.661517501</v>
      </c>
      <c r="K293" s="106">
        <f>FPN!K34</f>
        <v>6042514.661517501</v>
      </c>
      <c r="L293" s="106">
        <f>FPN!L34</f>
        <v>6030066.656980001</v>
      </c>
      <c r="M293" s="106">
        <f>FPN!M34</f>
        <v>6012659.3222050015</v>
      </c>
      <c r="N293" s="106">
        <f>FPN!N34</f>
        <v>5996221.131870002</v>
      </c>
    </row>
    <row r="294" spans="3:4" ht="13.5">
      <c r="C294" s="7"/>
      <c r="D294" s="8"/>
    </row>
    <row r="295" spans="2:14" s="12" customFormat="1" ht="13.5">
      <c r="B295" s="131"/>
      <c r="C295" s="10"/>
      <c r="D295" s="23" t="s">
        <v>74</v>
      </c>
      <c r="E295" s="115">
        <f>$E$62</f>
        <v>2013</v>
      </c>
      <c r="F295" s="115" t="str">
        <f>$F$62</f>
        <v>4Q13</v>
      </c>
      <c r="G295" s="115" t="str">
        <f>$G$62</f>
        <v>3Q13</v>
      </c>
      <c r="H295" s="115" t="str">
        <f>$H$62</f>
        <v>2Q13</v>
      </c>
      <c r="I295" s="115" t="str">
        <f>$I$62</f>
        <v>1Q13</v>
      </c>
      <c r="J295" s="115">
        <f>$J$62</f>
        <v>2012</v>
      </c>
      <c r="K295" s="115" t="str">
        <f>$K$62</f>
        <v>4Q12</v>
      </c>
      <c r="L295" s="115" t="str">
        <f>$L$62</f>
        <v>3Q12</v>
      </c>
      <c r="M295" s="115" t="str">
        <f>$M$62</f>
        <v>2Q12</v>
      </c>
      <c r="N295" s="115" t="str">
        <f>$N$62</f>
        <v>1Q12</v>
      </c>
    </row>
    <row r="296" ht="13.5">
      <c r="D296" s="90" t="s">
        <v>93</v>
      </c>
    </row>
    <row r="297" spans="1:14" ht="13.5">
      <c r="A297" s="22" t="s">
        <v>15</v>
      </c>
      <c r="B297" s="133" t="s">
        <v>46</v>
      </c>
      <c r="C297" s="83" t="s">
        <v>61</v>
      </c>
      <c r="D297" s="101" t="s">
        <v>76</v>
      </c>
      <c r="E297" s="109">
        <v>1403567.875606166</v>
      </c>
      <c r="F297" s="109">
        <v>340363.3032340577</v>
      </c>
      <c r="G297" s="109">
        <v>354583.54518459697</v>
      </c>
      <c r="H297" s="109">
        <v>385181.13482792105</v>
      </c>
      <c r="I297" s="109">
        <v>323439.89235959045</v>
      </c>
      <c r="J297" s="104">
        <v>1404000</v>
      </c>
      <c r="K297" s="104">
        <v>340000</v>
      </c>
      <c r="L297" s="104">
        <v>355000</v>
      </c>
      <c r="M297" s="104">
        <v>386000</v>
      </c>
      <c r="N297" s="104">
        <v>323000</v>
      </c>
    </row>
    <row r="298" spans="1:14" ht="13.5">
      <c r="A298" s="22" t="s">
        <v>16</v>
      </c>
      <c r="B298" s="133" t="s">
        <v>46</v>
      </c>
      <c r="C298" s="83" t="s">
        <v>61</v>
      </c>
      <c r="D298" s="90" t="s">
        <v>77</v>
      </c>
      <c r="E298" s="114">
        <v>-1187359.877998829</v>
      </c>
      <c r="F298" s="114">
        <v>-309051.8452715481</v>
      </c>
      <c r="G298" s="114">
        <v>-295756.6218559919</v>
      </c>
      <c r="H298" s="114">
        <v>-294556.7872058083</v>
      </c>
      <c r="I298" s="114">
        <v>-287994.62366548093</v>
      </c>
      <c r="J298" s="105">
        <v>-1189000</v>
      </c>
      <c r="K298" s="105">
        <v>-310000</v>
      </c>
      <c r="L298" s="105">
        <v>-296000</v>
      </c>
      <c r="M298" s="105">
        <v>-295000</v>
      </c>
      <c r="N298" s="105">
        <v>-288000</v>
      </c>
    </row>
    <row r="299" spans="1:14" ht="13.5">
      <c r="A299" s="22" t="s">
        <v>17</v>
      </c>
      <c r="B299" s="133" t="s">
        <v>46</v>
      </c>
      <c r="C299" s="83" t="s">
        <v>61</v>
      </c>
      <c r="D299" s="101" t="s">
        <v>78</v>
      </c>
      <c r="E299" s="109">
        <v>216207.99760733708</v>
      </c>
      <c r="F299" s="109">
        <v>31311.457962509594</v>
      </c>
      <c r="G299" s="109">
        <v>58826.92332860507</v>
      </c>
      <c r="H299" s="109">
        <v>90624.34762211278</v>
      </c>
      <c r="I299" s="109">
        <v>35445.268694109516</v>
      </c>
      <c r="J299" s="104">
        <v>215000</v>
      </c>
      <c r="K299" s="104">
        <v>30000</v>
      </c>
      <c r="L299" s="104">
        <v>59000</v>
      </c>
      <c r="M299" s="104">
        <v>91000</v>
      </c>
      <c r="N299" s="104">
        <v>35000</v>
      </c>
    </row>
    <row r="300" spans="1:14" ht="13.5">
      <c r="A300" s="22" t="s">
        <v>0</v>
      </c>
      <c r="B300" s="133" t="s">
        <v>46</v>
      </c>
      <c r="C300" s="79" t="s">
        <v>61</v>
      </c>
      <c r="D300" s="113" t="s">
        <v>96</v>
      </c>
      <c r="E300" s="114">
        <v>9673.35060255094</v>
      </c>
      <c r="F300" s="114">
        <v>9673.35060255094</v>
      </c>
      <c r="G300" s="114">
        <v>0</v>
      </c>
      <c r="H300" s="114">
        <v>0</v>
      </c>
      <c r="I300" s="114">
        <v>0</v>
      </c>
      <c r="J300" s="105">
        <v>10000</v>
      </c>
      <c r="K300" s="105">
        <v>10000</v>
      </c>
      <c r="L300" s="114" t="s">
        <v>180</v>
      </c>
      <c r="M300" s="114" t="s">
        <v>180</v>
      </c>
      <c r="N300" s="114" t="s">
        <v>180</v>
      </c>
    </row>
    <row r="301" spans="1:14" ht="13.5">
      <c r="A301" s="22" t="s">
        <v>18</v>
      </c>
      <c r="B301" s="133" t="s">
        <v>46</v>
      </c>
      <c r="C301" s="83" t="s">
        <v>61</v>
      </c>
      <c r="D301" s="101" t="s">
        <v>79</v>
      </c>
      <c r="E301" s="109">
        <v>225881.348209888</v>
      </c>
      <c r="F301" s="109">
        <v>40984.808565060535</v>
      </c>
      <c r="G301" s="109">
        <v>58826.92332860507</v>
      </c>
      <c r="H301" s="109">
        <v>90624.34762211278</v>
      </c>
      <c r="I301" s="109">
        <v>35445.268694109516</v>
      </c>
      <c r="J301" s="104">
        <v>225000</v>
      </c>
      <c r="K301" s="104">
        <v>40000</v>
      </c>
      <c r="L301" s="104">
        <v>59000</v>
      </c>
      <c r="M301" s="104">
        <v>91000</v>
      </c>
      <c r="N301" s="104">
        <v>35000</v>
      </c>
    </row>
    <row r="302" spans="1:14" ht="13.5">
      <c r="A302" s="24" t="s">
        <v>21</v>
      </c>
      <c r="B302" s="133" t="s">
        <v>46</v>
      </c>
      <c r="C302" s="79" t="s">
        <v>61</v>
      </c>
      <c r="D302" s="113" t="s">
        <v>85</v>
      </c>
      <c r="E302" s="114">
        <v>368.06720980842454</v>
      </c>
      <c r="F302" s="114">
        <v>464.33460858754063</v>
      </c>
      <c r="G302" s="114">
        <v>403.1931452886662</v>
      </c>
      <c r="H302" s="114">
        <v>-738.7488100676269</v>
      </c>
      <c r="I302" s="114">
        <v>239.2882659998441</v>
      </c>
      <c r="J302" s="105">
        <v>-1000</v>
      </c>
      <c r="K302" s="114" t="s">
        <v>180</v>
      </c>
      <c r="L302" s="114" t="s">
        <v>180</v>
      </c>
      <c r="M302" s="105">
        <v>-1000</v>
      </c>
      <c r="N302" s="114" t="s">
        <v>180</v>
      </c>
    </row>
    <row r="303" spans="1:14" ht="13.5">
      <c r="A303" s="22" t="s">
        <v>22</v>
      </c>
      <c r="B303" s="133" t="s">
        <v>46</v>
      </c>
      <c r="C303" s="83" t="s">
        <v>61</v>
      </c>
      <c r="D303" s="101" t="s">
        <v>81</v>
      </c>
      <c r="E303" s="109">
        <v>226249.41541969642</v>
      </c>
      <c r="F303" s="109">
        <v>41449.14317364807</v>
      </c>
      <c r="G303" s="109">
        <v>59230.11647389374</v>
      </c>
      <c r="H303" s="109">
        <v>89885.59881204515</v>
      </c>
      <c r="I303" s="109">
        <v>35684.55696010936</v>
      </c>
      <c r="J303" s="104">
        <v>224000</v>
      </c>
      <c r="K303" s="104">
        <v>40000</v>
      </c>
      <c r="L303" s="104">
        <v>59000</v>
      </c>
      <c r="M303" s="104">
        <v>90000</v>
      </c>
      <c r="N303" s="104">
        <v>35000</v>
      </c>
    </row>
    <row r="304" spans="2:14" s="10" customFormat="1" ht="6" customHeight="1">
      <c r="B304" s="135"/>
      <c r="C304" s="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3.5">
      <c r="A305" s="24"/>
      <c r="B305" s="133"/>
      <c r="C305" s="80" t="s">
        <v>61</v>
      </c>
      <c r="D305" s="113" t="s">
        <v>87</v>
      </c>
      <c r="E305" s="106">
        <f>FPN!E35</f>
        <v>542391.9739425001</v>
      </c>
      <c r="F305" s="106">
        <f>FPN!F35</f>
        <v>542391.9739425001</v>
      </c>
      <c r="G305" s="106">
        <f>FPN!G35</f>
        <v>559981.0634100001</v>
      </c>
      <c r="H305" s="106">
        <f>FPN!H35</f>
        <v>561136.4930700001</v>
      </c>
      <c r="I305" s="106">
        <f>FPN!I35</f>
        <v>568602.6012900001</v>
      </c>
      <c r="J305" s="106">
        <f>FPN!J35</f>
        <v>542391.9739425001</v>
      </c>
      <c r="K305" s="106">
        <f>FPN!K35</f>
        <v>542391.9739425001</v>
      </c>
      <c r="L305" s="106">
        <f>FPN!L35</f>
        <v>559981.0634100001</v>
      </c>
      <c r="M305" s="106">
        <f>FPN!M35</f>
        <v>561136.4930700001</v>
      </c>
      <c r="N305" s="106">
        <f>FPN!N35</f>
        <v>568602.6012900001</v>
      </c>
    </row>
    <row r="306" spans="3:4" ht="13.5">
      <c r="C306" s="7"/>
      <c r="D306" s="8"/>
    </row>
    <row r="307" spans="4:14" ht="13.5">
      <c r="D307" s="23" t="s">
        <v>74</v>
      </c>
      <c r="E307" s="115">
        <f>$E$62</f>
        <v>2013</v>
      </c>
      <c r="F307" s="115" t="str">
        <f>$F$62</f>
        <v>4Q13</v>
      </c>
      <c r="G307" s="115" t="str">
        <f>$G$62</f>
        <v>3Q13</v>
      </c>
      <c r="H307" s="115" t="str">
        <f>$H$62</f>
        <v>2Q13</v>
      </c>
      <c r="I307" s="115" t="str">
        <f>$I$62</f>
        <v>1Q13</v>
      </c>
      <c r="J307" s="115">
        <f>$J$62</f>
        <v>2012</v>
      </c>
      <c r="K307" s="115" t="str">
        <f>$K$62</f>
        <v>4Q12</v>
      </c>
      <c r="L307" s="115" t="str">
        <f>$L$62</f>
        <v>3Q12</v>
      </c>
      <c r="M307" s="115" t="str">
        <f>$M$62</f>
        <v>2Q12</v>
      </c>
      <c r="N307" s="115" t="str">
        <f>$N$62</f>
        <v>1Q12</v>
      </c>
    </row>
    <row r="308" ht="13.5">
      <c r="D308" s="101" t="s">
        <v>68</v>
      </c>
    </row>
    <row r="309" spans="1:14" ht="13.5">
      <c r="A309" s="22" t="s">
        <v>15</v>
      </c>
      <c r="B309" s="133" t="s">
        <v>39</v>
      </c>
      <c r="C309" s="83" t="s">
        <v>62</v>
      </c>
      <c r="D309" s="101" t="s">
        <v>76</v>
      </c>
      <c r="E309" s="109">
        <v>8665421.024219815</v>
      </c>
      <c r="F309" s="109">
        <v>2067501.857709224</v>
      </c>
      <c r="G309" s="109">
        <v>2032785.2499793216</v>
      </c>
      <c r="H309" s="109">
        <v>2103482.145916667</v>
      </c>
      <c r="I309" s="109">
        <v>2461651.770614601</v>
      </c>
      <c r="J309" s="104">
        <v>8662000</v>
      </c>
      <c r="K309" s="104">
        <v>2064000</v>
      </c>
      <c r="L309" s="104">
        <v>2033000</v>
      </c>
      <c r="M309" s="104">
        <v>2104000</v>
      </c>
      <c r="N309" s="104">
        <v>2461000</v>
      </c>
    </row>
    <row r="310" spans="1:14" ht="13.5">
      <c r="A310" s="22" t="s">
        <v>16</v>
      </c>
      <c r="B310" s="133" t="s">
        <v>39</v>
      </c>
      <c r="C310" s="83" t="s">
        <v>62</v>
      </c>
      <c r="D310" s="90" t="s">
        <v>77</v>
      </c>
      <c r="E310" s="114">
        <v>-5963456.372097695</v>
      </c>
      <c r="F310" s="114">
        <v>-1546134.3283009566</v>
      </c>
      <c r="G310" s="114">
        <v>-1427941.9909844142</v>
      </c>
      <c r="H310" s="114">
        <v>-1402345.995544268</v>
      </c>
      <c r="I310" s="114">
        <v>-1587034.057268056</v>
      </c>
      <c r="J310" s="105">
        <v>-5975000</v>
      </c>
      <c r="K310" s="105">
        <v>-1549000</v>
      </c>
      <c r="L310" s="105">
        <v>-1431000</v>
      </c>
      <c r="M310" s="105">
        <v>-1405000</v>
      </c>
      <c r="N310" s="105">
        <v>-1590000</v>
      </c>
    </row>
    <row r="311" spans="1:14" ht="13.5">
      <c r="A311" s="22" t="s">
        <v>17</v>
      </c>
      <c r="B311" s="133" t="s">
        <v>39</v>
      </c>
      <c r="C311" s="83" t="s">
        <v>62</v>
      </c>
      <c r="D311" s="101" t="s">
        <v>78</v>
      </c>
      <c r="E311" s="109">
        <v>2701964.6521221194</v>
      </c>
      <c r="F311" s="109">
        <v>521367.52940826747</v>
      </c>
      <c r="G311" s="109">
        <v>604843.2589949074</v>
      </c>
      <c r="H311" s="109">
        <v>701136.1503723988</v>
      </c>
      <c r="I311" s="109">
        <v>874617.7133465451</v>
      </c>
      <c r="J311" s="104">
        <v>2687000</v>
      </c>
      <c r="K311" s="104">
        <v>515000</v>
      </c>
      <c r="L311" s="104">
        <v>602000</v>
      </c>
      <c r="M311" s="104">
        <v>699000</v>
      </c>
      <c r="N311" s="104">
        <v>871000</v>
      </c>
    </row>
    <row r="312" spans="1:14" ht="13.5">
      <c r="A312" s="22" t="s">
        <v>0</v>
      </c>
      <c r="B312" s="133" t="s">
        <v>39</v>
      </c>
      <c r="C312" s="79" t="s">
        <v>62</v>
      </c>
      <c r="D312" s="113" t="s">
        <v>96</v>
      </c>
      <c r="E312" s="114">
        <v>-515369.66693121707</v>
      </c>
      <c r="F312" s="114">
        <v>-167073.6735421922</v>
      </c>
      <c r="G312" s="114">
        <v>-61765.88230505273</v>
      </c>
      <c r="H312" s="114">
        <v>-205705.0605073405</v>
      </c>
      <c r="I312" s="114">
        <v>-80825.05057663185</v>
      </c>
      <c r="J312" s="105">
        <v>-515000</v>
      </c>
      <c r="K312" s="105">
        <v>-167000</v>
      </c>
      <c r="L312" s="105">
        <v>-62000</v>
      </c>
      <c r="M312" s="105">
        <v>-206000</v>
      </c>
      <c r="N312" s="105">
        <v>-80000</v>
      </c>
    </row>
    <row r="313" spans="1:14" ht="13.5">
      <c r="A313" s="22" t="s">
        <v>18</v>
      </c>
      <c r="B313" s="133" t="s">
        <v>39</v>
      </c>
      <c r="C313" s="83" t="s">
        <v>62</v>
      </c>
      <c r="D313" s="101" t="s">
        <v>79</v>
      </c>
      <c r="E313" s="109">
        <v>2186594.9851909024</v>
      </c>
      <c r="F313" s="109">
        <v>354293.85586607526</v>
      </c>
      <c r="G313" s="109">
        <v>543077.3766898547</v>
      </c>
      <c r="H313" s="109">
        <v>495431.0898650583</v>
      </c>
      <c r="I313" s="109">
        <v>793792.6627699132</v>
      </c>
      <c r="J313" s="104">
        <v>2172000</v>
      </c>
      <c r="K313" s="104">
        <v>348000</v>
      </c>
      <c r="L313" s="104">
        <v>540000</v>
      </c>
      <c r="M313" s="104">
        <v>493000</v>
      </c>
      <c r="N313" s="104">
        <v>791000</v>
      </c>
    </row>
    <row r="314" spans="1:14" ht="13.5">
      <c r="A314" s="24" t="s">
        <v>19</v>
      </c>
      <c r="B314" s="133" t="s">
        <v>39</v>
      </c>
      <c r="C314" s="79" t="s">
        <v>62</v>
      </c>
      <c r="D314" s="113" t="s">
        <v>90</v>
      </c>
      <c r="E314" s="114">
        <v>36359.03887330521</v>
      </c>
      <c r="F314" s="114">
        <v>-1309.9752666203713</v>
      </c>
      <c r="G314" s="114">
        <v>13310.307363613427</v>
      </c>
      <c r="H314" s="114">
        <v>5567.820975546132</v>
      </c>
      <c r="I314" s="114">
        <v>18790.885800766024</v>
      </c>
      <c r="J314" s="105">
        <v>25000</v>
      </c>
      <c r="K314" s="105">
        <v>-2000</v>
      </c>
      <c r="L314" s="105">
        <v>9000</v>
      </c>
      <c r="M314" s="105">
        <v>3000</v>
      </c>
      <c r="N314" s="105">
        <v>15000</v>
      </c>
    </row>
    <row r="315" spans="1:14" ht="13.5">
      <c r="A315" s="24" t="s">
        <v>20</v>
      </c>
      <c r="B315" s="133" t="s">
        <v>39</v>
      </c>
      <c r="C315" s="83" t="s">
        <v>62</v>
      </c>
      <c r="D315" s="90" t="s">
        <v>80</v>
      </c>
      <c r="E315" s="114">
        <v>7670.504844426836</v>
      </c>
      <c r="F315" s="114">
        <v>4062.0017849454857</v>
      </c>
      <c r="G315" s="114">
        <v>3101.9050169920038</v>
      </c>
      <c r="H315" s="114">
        <v>498.39864085985937</v>
      </c>
      <c r="I315" s="114">
        <v>8.199401629489419</v>
      </c>
      <c r="J315" s="105">
        <v>8000</v>
      </c>
      <c r="K315" s="105">
        <v>4000</v>
      </c>
      <c r="L315" s="105">
        <v>3000</v>
      </c>
      <c r="M315" s="105">
        <v>1000</v>
      </c>
      <c r="N315" s="114" t="s">
        <v>180</v>
      </c>
    </row>
    <row r="316" spans="1:14" ht="13.5">
      <c r="A316" s="22" t="s">
        <v>22</v>
      </c>
      <c r="B316" s="133" t="s">
        <v>39</v>
      </c>
      <c r="C316" s="83" t="s">
        <v>62</v>
      </c>
      <c r="D316" s="101" t="s">
        <v>81</v>
      </c>
      <c r="E316" s="109">
        <v>2230624.5289086346</v>
      </c>
      <c r="F316" s="109">
        <v>357045.88238440035</v>
      </c>
      <c r="G316" s="109">
        <v>559489.5890704601</v>
      </c>
      <c r="H316" s="109">
        <v>501497.3094814643</v>
      </c>
      <c r="I316" s="109">
        <v>812591.7479723088</v>
      </c>
      <c r="J316" s="104">
        <v>2205000</v>
      </c>
      <c r="K316" s="104">
        <v>350000</v>
      </c>
      <c r="L316" s="104">
        <v>552000</v>
      </c>
      <c r="M316" s="104">
        <v>497000</v>
      </c>
      <c r="N316" s="104">
        <v>806000</v>
      </c>
    </row>
    <row r="317" spans="2:14" s="10" customFormat="1" ht="6" customHeight="1">
      <c r="B317" s="135"/>
      <c r="C317" s="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3.5">
      <c r="A318" s="24"/>
      <c r="B318" s="133"/>
      <c r="C318" s="80" t="s">
        <v>62</v>
      </c>
      <c r="D318" s="113" t="s">
        <v>87</v>
      </c>
      <c r="E318" s="106">
        <f>FPN!E29</f>
        <v>15521500.165905664</v>
      </c>
      <c r="F318" s="106">
        <f>FPN!F29</f>
        <v>15521500.165905664</v>
      </c>
      <c r="G318" s="106">
        <f>FPN!G29</f>
        <v>15718660.231413163</v>
      </c>
      <c r="H318" s="106">
        <f>FPN!H29</f>
        <v>15766371.749078162</v>
      </c>
      <c r="I318" s="106">
        <f>FPN!I29</f>
        <v>15564513.80875316</v>
      </c>
      <c r="J318" s="106">
        <f>FPN!J29</f>
        <v>15521500.165905664</v>
      </c>
      <c r="K318" s="106">
        <f>FPN!K29</f>
        <v>15521500.165905664</v>
      </c>
      <c r="L318" s="106">
        <f>FPN!L29</f>
        <v>15718660.231413163</v>
      </c>
      <c r="M318" s="106">
        <f>FPN!M29</f>
        <v>15766371.749078162</v>
      </c>
      <c r="N318" s="106">
        <f>FPN!N29</f>
        <v>15564513.80875316</v>
      </c>
    </row>
    <row r="319" spans="3:4" ht="14.25" customHeight="1">
      <c r="C319" s="7"/>
      <c r="D319" s="8"/>
    </row>
    <row r="320" spans="2:14" s="12" customFormat="1" ht="13.5">
      <c r="B320" s="131"/>
      <c r="C320" s="15"/>
      <c r="D320" s="23" t="s">
        <v>74</v>
      </c>
      <c r="E320" s="115">
        <f>$E$62</f>
        <v>2013</v>
      </c>
      <c r="F320" s="115" t="str">
        <f>$F$62</f>
        <v>4Q13</v>
      </c>
      <c r="G320" s="115" t="str">
        <f>$G$62</f>
        <v>3Q13</v>
      </c>
      <c r="H320" s="115" t="str">
        <f>$H$62</f>
        <v>2Q13</v>
      </c>
      <c r="I320" s="115" t="str">
        <f>$I$62</f>
        <v>1Q13</v>
      </c>
      <c r="J320" s="115">
        <f>$J$62</f>
        <v>2012</v>
      </c>
      <c r="K320" s="115" t="str">
        <f>$K$62</f>
        <v>4Q12</v>
      </c>
      <c r="L320" s="115" t="str">
        <f>$L$62</f>
        <v>3Q12</v>
      </c>
      <c r="M320" s="115" t="str">
        <f>$M$62</f>
        <v>2Q12</v>
      </c>
      <c r="N320" s="115" t="str">
        <f>$N$62</f>
        <v>1Q12</v>
      </c>
    </row>
    <row r="321" ht="13.5">
      <c r="D321" s="90" t="s">
        <v>94</v>
      </c>
    </row>
    <row r="322" spans="1:14" ht="13.5">
      <c r="A322" s="22" t="s">
        <v>15</v>
      </c>
      <c r="B322" s="133" t="s">
        <v>41</v>
      </c>
      <c r="C322" s="83" t="s">
        <v>4</v>
      </c>
      <c r="D322" s="101" t="s">
        <v>76</v>
      </c>
      <c r="E322" s="109">
        <v>5390045.271951545</v>
      </c>
      <c r="F322" s="109">
        <v>1188440.0080288071</v>
      </c>
      <c r="G322" s="109">
        <v>1262607.0002235214</v>
      </c>
      <c r="H322" s="109">
        <v>1256086.0683005676</v>
      </c>
      <c r="I322" s="109">
        <v>1682912.1953986476</v>
      </c>
      <c r="J322" s="104">
        <v>5389000</v>
      </c>
      <c r="K322" s="104">
        <v>1186000</v>
      </c>
      <c r="L322" s="104">
        <v>1264000</v>
      </c>
      <c r="M322" s="104">
        <v>1257000</v>
      </c>
      <c r="N322" s="104">
        <v>1682000</v>
      </c>
    </row>
    <row r="323" spans="1:14" ht="13.5">
      <c r="A323" s="22" t="s">
        <v>16</v>
      </c>
      <c r="B323" s="133" t="s">
        <v>41</v>
      </c>
      <c r="C323" s="83" t="s">
        <v>4</v>
      </c>
      <c r="D323" s="90" t="s">
        <v>77</v>
      </c>
      <c r="E323" s="114">
        <v>-4223825.556954546</v>
      </c>
      <c r="F323" s="114">
        <v>-1072020.7439944437</v>
      </c>
      <c r="G323" s="114">
        <v>-1030791.3605693304</v>
      </c>
      <c r="H323" s="114">
        <v>-944050.9662387011</v>
      </c>
      <c r="I323" s="114">
        <v>-1176962.4861520708</v>
      </c>
      <c r="J323" s="105">
        <v>-4232000</v>
      </c>
      <c r="K323" s="105">
        <v>-1075000</v>
      </c>
      <c r="L323" s="105">
        <v>-1032000</v>
      </c>
      <c r="M323" s="105">
        <v>-946000</v>
      </c>
      <c r="N323" s="105">
        <v>-1179000</v>
      </c>
    </row>
    <row r="324" spans="1:14" ht="13.5">
      <c r="A324" s="22" t="s">
        <v>17</v>
      </c>
      <c r="B324" s="133" t="s">
        <v>41</v>
      </c>
      <c r="C324" s="83" t="s">
        <v>4</v>
      </c>
      <c r="D324" s="101" t="s">
        <v>78</v>
      </c>
      <c r="E324" s="109">
        <v>1166219.7149969991</v>
      </c>
      <c r="F324" s="109">
        <v>116419.26403436344</v>
      </c>
      <c r="G324" s="109">
        <v>231815.63965419098</v>
      </c>
      <c r="H324" s="109">
        <v>312035.10206186643</v>
      </c>
      <c r="I324" s="109">
        <v>505949.70924657676</v>
      </c>
      <c r="J324" s="104">
        <v>1157000</v>
      </c>
      <c r="K324" s="104">
        <v>111000</v>
      </c>
      <c r="L324" s="104">
        <v>232000</v>
      </c>
      <c r="M324" s="104">
        <v>311000</v>
      </c>
      <c r="N324" s="104">
        <v>503000</v>
      </c>
    </row>
    <row r="325" spans="1:14" ht="13.5">
      <c r="A325" s="22" t="s">
        <v>0</v>
      </c>
      <c r="B325" s="133" t="s">
        <v>41</v>
      </c>
      <c r="C325" s="79" t="s">
        <v>4</v>
      </c>
      <c r="D325" s="113" t="s">
        <v>96</v>
      </c>
      <c r="E325" s="114">
        <v>-78185.91494246613</v>
      </c>
      <c r="F325" s="114">
        <v>3600.6832232906836</v>
      </c>
      <c r="G325" s="114">
        <v>15463.850231750219</v>
      </c>
      <c r="H325" s="114">
        <v>-82824.17189202408</v>
      </c>
      <c r="I325" s="114">
        <v>-14426.276505482921</v>
      </c>
      <c r="J325" s="105">
        <v>-78000</v>
      </c>
      <c r="K325" s="105">
        <v>4000</v>
      </c>
      <c r="L325" s="105">
        <v>15000</v>
      </c>
      <c r="M325" s="105">
        <v>-83000</v>
      </c>
      <c r="N325" s="105">
        <v>-14000</v>
      </c>
    </row>
    <row r="326" spans="1:14" ht="13.5">
      <c r="A326" s="22" t="s">
        <v>18</v>
      </c>
      <c r="B326" s="133" t="s">
        <v>41</v>
      </c>
      <c r="C326" s="83" t="s">
        <v>4</v>
      </c>
      <c r="D326" s="101" t="s">
        <v>79</v>
      </c>
      <c r="E326" s="109">
        <v>1088033.800054533</v>
      </c>
      <c r="F326" s="109">
        <v>120019.94725765413</v>
      </c>
      <c r="G326" s="109">
        <v>247279.4898859412</v>
      </c>
      <c r="H326" s="109">
        <v>229210.93016984235</v>
      </c>
      <c r="I326" s="109">
        <v>491523.43274109386</v>
      </c>
      <c r="J326" s="104">
        <v>1079000</v>
      </c>
      <c r="K326" s="104">
        <v>115000</v>
      </c>
      <c r="L326" s="104">
        <v>247000</v>
      </c>
      <c r="M326" s="104">
        <v>228000</v>
      </c>
      <c r="N326" s="104">
        <v>489000</v>
      </c>
    </row>
    <row r="327" spans="1:14" ht="13.5">
      <c r="A327" s="24" t="s">
        <v>19</v>
      </c>
      <c r="B327" s="133" t="s">
        <v>41</v>
      </c>
      <c r="C327" s="79" t="s">
        <v>4</v>
      </c>
      <c r="D327" s="113" t="s">
        <v>90</v>
      </c>
      <c r="E327" s="114">
        <v>17958.48135799189</v>
      </c>
      <c r="F327" s="114">
        <v>-4151.6737044445335</v>
      </c>
      <c r="G327" s="114">
        <v>8596.92328900802</v>
      </c>
      <c r="H327" s="114">
        <v>1457.1907576495703</v>
      </c>
      <c r="I327" s="114">
        <v>12056.041015778832</v>
      </c>
      <c r="J327" s="105">
        <v>5000</v>
      </c>
      <c r="K327" s="105">
        <v>-5000</v>
      </c>
      <c r="L327" s="105">
        <v>3000</v>
      </c>
      <c r="M327" s="105">
        <v>-2000</v>
      </c>
      <c r="N327" s="105">
        <v>9000</v>
      </c>
    </row>
    <row r="328" spans="1:14" ht="13.5">
      <c r="A328" s="24" t="s">
        <v>20</v>
      </c>
      <c r="B328" s="133" t="s">
        <v>41</v>
      </c>
      <c r="C328" s="83" t="s">
        <v>4</v>
      </c>
      <c r="D328" s="90" t="s">
        <v>80</v>
      </c>
      <c r="E328" s="114">
        <v>7678.241332409333</v>
      </c>
      <c r="F328" s="114">
        <v>3885.8167822057044</v>
      </c>
      <c r="G328" s="114">
        <v>3285.233950260774</v>
      </c>
      <c r="H328" s="114">
        <v>500.8359305180529</v>
      </c>
      <c r="I328" s="114">
        <v>6.354669424805216</v>
      </c>
      <c r="J328" s="105">
        <v>8000</v>
      </c>
      <c r="K328" s="105">
        <v>4000</v>
      </c>
      <c r="L328" s="105">
        <v>3000</v>
      </c>
      <c r="M328" s="105">
        <v>1000</v>
      </c>
      <c r="N328" s="114" t="s">
        <v>180</v>
      </c>
    </row>
    <row r="329" spans="1:14" ht="13.5">
      <c r="A329" s="22" t="s">
        <v>22</v>
      </c>
      <c r="B329" s="133" t="s">
        <v>41</v>
      </c>
      <c r="C329" s="83" t="s">
        <v>4</v>
      </c>
      <c r="D329" s="101" t="s">
        <v>81</v>
      </c>
      <c r="E329" s="109">
        <v>1113670.522744934</v>
      </c>
      <c r="F329" s="109">
        <v>119754.0903354153</v>
      </c>
      <c r="G329" s="109">
        <v>259161.64712521</v>
      </c>
      <c r="H329" s="109">
        <v>231168.95685800997</v>
      </c>
      <c r="I329" s="109">
        <v>503585.8284262975</v>
      </c>
      <c r="J329" s="104">
        <v>1092000</v>
      </c>
      <c r="K329" s="104">
        <v>114000</v>
      </c>
      <c r="L329" s="104">
        <v>253000</v>
      </c>
      <c r="M329" s="104">
        <v>227000</v>
      </c>
      <c r="N329" s="104">
        <v>498000</v>
      </c>
    </row>
    <row r="330" spans="2:14" s="10" customFormat="1" ht="6" customHeight="1">
      <c r="B330" s="135"/>
      <c r="C330" s="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3.5">
      <c r="A331" s="24"/>
      <c r="B331" s="133"/>
      <c r="C331" s="80" t="s">
        <v>4</v>
      </c>
      <c r="D331" s="113" t="s">
        <v>87</v>
      </c>
      <c r="E331" s="106">
        <f>FPN!E30</f>
        <v>8090410.40041095</v>
      </c>
      <c r="F331" s="106">
        <f>FPN!F30</f>
        <v>8090410.40041095</v>
      </c>
      <c r="G331" s="106">
        <f>FPN!G30</f>
        <v>8216014.593836783</v>
      </c>
      <c r="H331" s="106">
        <f>FPN!H30</f>
        <v>8148990.63545345</v>
      </c>
      <c r="I331" s="106">
        <f>FPN!I30</f>
        <v>7942853.912723448</v>
      </c>
      <c r="J331" s="106">
        <f>FPN!J30</f>
        <v>8090410.40041095</v>
      </c>
      <c r="K331" s="106">
        <f>FPN!K30</f>
        <v>8090410.40041095</v>
      </c>
      <c r="L331" s="106">
        <f>FPN!L30</f>
        <v>8216014.593836783</v>
      </c>
      <c r="M331" s="106">
        <f>FPN!M30</f>
        <v>8148990.63545345</v>
      </c>
      <c r="N331" s="106">
        <f>FPN!N30</f>
        <v>7942853.912723448</v>
      </c>
    </row>
    <row r="332" spans="3:4" ht="13.5" customHeight="1">
      <c r="C332" s="7"/>
      <c r="D332" s="8"/>
    </row>
    <row r="333" spans="2:14" s="12" customFormat="1" ht="13.5">
      <c r="B333" s="131"/>
      <c r="C333" s="15"/>
      <c r="D333" s="23" t="s">
        <v>74</v>
      </c>
      <c r="E333" s="115">
        <f>$E$62</f>
        <v>2013</v>
      </c>
      <c r="F333" s="115" t="str">
        <f>$F$62</f>
        <v>4Q13</v>
      </c>
      <c r="G333" s="115" t="str">
        <f>$G$62</f>
        <v>3Q13</v>
      </c>
      <c r="H333" s="115" t="str">
        <f>$H$62</f>
        <v>2Q13</v>
      </c>
      <c r="I333" s="115" t="str">
        <f>$I$62</f>
        <v>1Q13</v>
      </c>
      <c r="J333" s="115">
        <f>$J$62</f>
        <v>2012</v>
      </c>
      <c r="K333" s="115" t="str">
        <f>$K$62</f>
        <v>4Q12</v>
      </c>
      <c r="L333" s="115" t="str">
        <f>$L$62</f>
        <v>3Q12</v>
      </c>
      <c r="M333" s="115" t="str">
        <f>$M$62</f>
        <v>2Q12</v>
      </c>
      <c r="N333" s="115" t="str">
        <f>$N$62</f>
        <v>1Q12</v>
      </c>
    </row>
    <row r="334" ht="13.5">
      <c r="D334" s="90" t="s">
        <v>173</v>
      </c>
    </row>
    <row r="335" spans="1:14" ht="13.5">
      <c r="A335" s="22" t="s">
        <v>15</v>
      </c>
      <c r="B335" s="133" t="s">
        <v>179</v>
      </c>
      <c r="C335" s="83" t="s">
        <v>172</v>
      </c>
      <c r="D335" s="101" t="s">
        <v>76</v>
      </c>
      <c r="E335" s="109">
        <v>3275375.75226827</v>
      </c>
      <c r="F335" s="109">
        <v>879061.8496804168</v>
      </c>
      <c r="G335" s="109">
        <v>770178.2497558</v>
      </c>
      <c r="H335" s="109">
        <v>847396.0776160995</v>
      </c>
      <c r="I335" s="109">
        <v>778739.5752159538</v>
      </c>
      <c r="J335" s="104">
        <v>3273000</v>
      </c>
      <c r="K335" s="104">
        <v>878000</v>
      </c>
      <c r="L335" s="104">
        <v>769000</v>
      </c>
      <c r="M335" s="104">
        <v>847000</v>
      </c>
      <c r="N335" s="104">
        <v>779000</v>
      </c>
    </row>
    <row r="336" spans="1:14" ht="13.5">
      <c r="A336" s="22" t="s">
        <v>16</v>
      </c>
      <c r="B336" s="133" t="s">
        <v>179</v>
      </c>
      <c r="C336" s="83" t="s">
        <v>172</v>
      </c>
      <c r="D336" s="90" t="s">
        <v>77</v>
      </c>
      <c r="E336" s="114">
        <v>-1739630.815143149</v>
      </c>
      <c r="F336" s="114">
        <v>-474113.5843065131</v>
      </c>
      <c r="G336" s="114">
        <v>-397150.63041508396</v>
      </c>
      <c r="H336" s="114">
        <v>-458295.0293055667</v>
      </c>
      <c r="I336" s="114">
        <v>-410071.57111598545</v>
      </c>
      <c r="J336" s="105">
        <v>-1743000</v>
      </c>
      <c r="K336" s="105">
        <v>-474000</v>
      </c>
      <c r="L336" s="105">
        <v>-399000</v>
      </c>
      <c r="M336" s="105">
        <v>-459000</v>
      </c>
      <c r="N336" s="105">
        <v>-411000</v>
      </c>
    </row>
    <row r="337" spans="1:14" ht="13.5">
      <c r="A337" s="22" t="s">
        <v>17</v>
      </c>
      <c r="B337" s="133" t="s">
        <v>179</v>
      </c>
      <c r="C337" s="83" t="s">
        <v>172</v>
      </c>
      <c r="D337" s="101" t="s">
        <v>78</v>
      </c>
      <c r="E337" s="109">
        <v>1535744.937125121</v>
      </c>
      <c r="F337" s="109">
        <v>404948.2653739037</v>
      </c>
      <c r="G337" s="109">
        <v>373027.61934071605</v>
      </c>
      <c r="H337" s="109">
        <v>389101.0483105328</v>
      </c>
      <c r="I337" s="109">
        <v>368668.0040999683</v>
      </c>
      <c r="J337" s="104">
        <v>1530000</v>
      </c>
      <c r="K337" s="104">
        <v>404000</v>
      </c>
      <c r="L337" s="104">
        <v>370000</v>
      </c>
      <c r="M337" s="104">
        <v>388000</v>
      </c>
      <c r="N337" s="104">
        <v>368000</v>
      </c>
    </row>
    <row r="338" spans="1:14" ht="13.5">
      <c r="A338" s="22" t="s">
        <v>0</v>
      </c>
      <c r="B338" s="133" t="s">
        <v>179</v>
      </c>
      <c r="C338" s="83" t="s">
        <v>172</v>
      </c>
      <c r="D338" s="113" t="s">
        <v>96</v>
      </c>
      <c r="E338" s="114">
        <v>-437183.7519887511</v>
      </c>
      <c r="F338" s="114">
        <v>-170674.3567654829</v>
      </c>
      <c r="G338" s="114">
        <v>-77229.73253680293</v>
      </c>
      <c r="H338" s="114">
        <v>-122880.88861531642</v>
      </c>
      <c r="I338" s="114">
        <v>-66398.77407114893</v>
      </c>
      <c r="J338" s="105">
        <v>-437000</v>
      </c>
      <c r="K338" s="105">
        <v>-171000</v>
      </c>
      <c r="L338" s="105">
        <v>-77000</v>
      </c>
      <c r="M338" s="105">
        <v>-123000</v>
      </c>
      <c r="N338" s="105">
        <v>-66000</v>
      </c>
    </row>
    <row r="339" spans="1:14" ht="13.5">
      <c r="A339" s="22" t="s">
        <v>18</v>
      </c>
      <c r="B339" s="133" t="s">
        <v>179</v>
      </c>
      <c r="C339" s="83" t="s">
        <v>172</v>
      </c>
      <c r="D339" s="102" t="s">
        <v>79</v>
      </c>
      <c r="E339" s="109">
        <v>1098561.18513637</v>
      </c>
      <c r="F339" s="109">
        <v>234273.90860842078</v>
      </c>
      <c r="G339" s="109">
        <v>295797.8868039131</v>
      </c>
      <c r="H339" s="109">
        <v>266220.1596952164</v>
      </c>
      <c r="I339" s="109">
        <v>302269.23002881935</v>
      </c>
      <c r="J339" s="104">
        <v>1093000</v>
      </c>
      <c r="K339" s="104">
        <v>233000</v>
      </c>
      <c r="L339" s="104">
        <v>293000</v>
      </c>
      <c r="M339" s="104">
        <v>265000</v>
      </c>
      <c r="N339" s="104">
        <v>302000</v>
      </c>
    </row>
    <row r="340" spans="1:14" ht="13.5">
      <c r="A340" s="24" t="s">
        <v>21</v>
      </c>
      <c r="B340" s="133" t="s">
        <v>179</v>
      </c>
      <c r="C340" s="83" t="s">
        <v>172</v>
      </c>
      <c r="D340" s="113" t="s">
        <v>85</v>
      </c>
      <c r="E340" s="114">
        <v>18392.82102733082</v>
      </c>
      <c r="F340" s="114">
        <v>3017.883440563943</v>
      </c>
      <c r="G340" s="114">
        <v>4530.0551413366375</v>
      </c>
      <c r="H340" s="114">
        <v>4108.192928238368</v>
      </c>
      <c r="I340" s="114">
        <v>6736.689517191875</v>
      </c>
      <c r="J340" s="105">
        <v>20000</v>
      </c>
      <c r="K340" s="105">
        <v>3000</v>
      </c>
      <c r="L340" s="105">
        <v>6000</v>
      </c>
      <c r="M340" s="105">
        <v>5000</v>
      </c>
      <c r="N340" s="105">
        <v>6000</v>
      </c>
    </row>
    <row r="341" spans="1:14" ht="13.5">
      <c r="A341" s="22" t="s">
        <v>22</v>
      </c>
      <c r="B341" s="133" t="s">
        <v>179</v>
      </c>
      <c r="C341" s="83" t="s">
        <v>172</v>
      </c>
      <c r="D341" s="101" t="s">
        <v>81</v>
      </c>
      <c r="E341" s="109">
        <v>1116954.0061637007</v>
      </c>
      <c r="F341" s="109">
        <v>237291.79204898473</v>
      </c>
      <c r="G341" s="109">
        <v>300327.94194524974</v>
      </c>
      <c r="H341" s="109">
        <v>270328.35262345476</v>
      </c>
      <c r="I341" s="109">
        <v>309005.91954601125</v>
      </c>
      <c r="J341" s="104">
        <v>1113000</v>
      </c>
      <c r="K341" s="104">
        <v>236000</v>
      </c>
      <c r="L341" s="104">
        <v>299000</v>
      </c>
      <c r="M341" s="104">
        <v>270000</v>
      </c>
      <c r="N341" s="104">
        <v>308000</v>
      </c>
    </row>
    <row r="342" spans="2:14" s="10" customFormat="1" ht="6" customHeight="1">
      <c r="B342" s="135"/>
      <c r="C342" s="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3.5">
      <c r="A343" s="24"/>
      <c r="B343" s="133"/>
      <c r="C343" s="83" t="s">
        <v>172</v>
      </c>
      <c r="D343" s="113" t="s">
        <v>87</v>
      </c>
      <c r="E343" s="106">
        <f>FPN!E31</f>
        <v>7431089.765494713</v>
      </c>
      <c r="F343" s="106">
        <f>FPN!F31</f>
        <v>7431089.765494713</v>
      </c>
      <c r="G343" s="106">
        <f>FPN!G31</f>
        <v>7502645.637576379</v>
      </c>
      <c r="H343" s="106">
        <f>FPN!H31</f>
        <v>7617381.113624712</v>
      </c>
      <c r="I343" s="106">
        <f>FPN!I31</f>
        <v>7621659.896029712</v>
      </c>
      <c r="J343" s="106">
        <f>FPN!J31</f>
        <v>7431089.765494713</v>
      </c>
      <c r="K343" s="106">
        <f>FPN!K31</f>
        <v>7431089.765494713</v>
      </c>
      <c r="L343" s="106">
        <f>FPN!L31</f>
        <v>7502645.637576379</v>
      </c>
      <c r="M343" s="106">
        <f>FPN!M31</f>
        <v>7617381.113624712</v>
      </c>
      <c r="N343" s="106">
        <f>FPN!N31</f>
        <v>7621659.896029712</v>
      </c>
    </row>
    <row r="344" spans="3:4" ht="13.5" customHeight="1">
      <c r="C344" s="7"/>
      <c r="D344" s="8"/>
    </row>
    <row r="345" spans="2:14" s="10" customFormat="1" ht="13.5">
      <c r="B345" s="135"/>
      <c r="D345" s="23" t="s">
        <v>74</v>
      </c>
      <c r="E345" s="115">
        <f>$E$62</f>
        <v>2013</v>
      </c>
      <c r="F345" s="115" t="str">
        <f>$F$62</f>
        <v>4Q13</v>
      </c>
      <c r="G345" s="115" t="str">
        <f>$G$62</f>
        <v>3Q13</v>
      </c>
      <c r="H345" s="115" t="str">
        <f>$H$62</f>
        <v>2Q13</v>
      </c>
      <c r="I345" s="115" t="str">
        <f>$I$62</f>
        <v>1Q13</v>
      </c>
      <c r="J345" s="115">
        <f>$J$62</f>
        <v>2012</v>
      </c>
      <c r="K345" s="115" t="str">
        <f>$K$62</f>
        <v>4Q12</v>
      </c>
      <c r="L345" s="115" t="str">
        <f>$L$62</f>
        <v>3Q12</v>
      </c>
      <c r="M345" s="115" t="str">
        <f>$M$62</f>
        <v>2Q12</v>
      </c>
      <c r="N345" s="115" t="str">
        <f>$N$62</f>
        <v>1Q12</v>
      </c>
    </row>
    <row r="346" ht="13.5">
      <c r="D346" s="101" t="s">
        <v>159</v>
      </c>
    </row>
    <row r="347" spans="1:14" ht="13.5">
      <c r="A347" s="22" t="s">
        <v>15</v>
      </c>
      <c r="B347" s="133" t="s">
        <v>63</v>
      </c>
      <c r="C347" s="91" t="s">
        <v>5</v>
      </c>
      <c r="D347" s="101" t="s">
        <v>76</v>
      </c>
      <c r="E347" s="109">
        <v>321354.10770964064</v>
      </c>
      <c r="F347" s="109">
        <v>94279.28864001832</v>
      </c>
      <c r="G347" s="109">
        <v>-120370.48176678509</v>
      </c>
      <c r="H347" s="109">
        <v>207704.2265653551</v>
      </c>
      <c r="I347" s="109">
        <v>139741.0742710526</v>
      </c>
      <c r="J347" s="104">
        <v>-255000</v>
      </c>
      <c r="K347" s="104">
        <v>8000</v>
      </c>
      <c r="L347" s="104">
        <v>-239000</v>
      </c>
      <c r="M347" s="104">
        <v>39000</v>
      </c>
      <c r="N347" s="104">
        <v>-63000</v>
      </c>
    </row>
    <row r="348" spans="1:14" ht="13.5">
      <c r="A348" s="84" t="s">
        <v>16</v>
      </c>
      <c r="B348" s="140" t="s">
        <v>63</v>
      </c>
      <c r="C348" s="91" t="s">
        <v>5</v>
      </c>
      <c r="D348" s="90" t="s">
        <v>77</v>
      </c>
      <c r="E348" s="114">
        <v>-1287780.1147503399</v>
      </c>
      <c r="F348" s="114">
        <v>-448318.60999241984</v>
      </c>
      <c r="G348" s="114">
        <v>-314603.03847023414</v>
      </c>
      <c r="H348" s="114">
        <v>-213856.73599572567</v>
      </c>
      <c r="I348" s="114">
        <v>-311001.73029196047</v>
      </c>
      <c r="J348" s="105">
        <v>-1128000</v>
      </c>
      <c r="K348" s="105">
        <v>-404000</v>
      </c>
      <c r="L348" s="105">
        <v>-279000</v>
      </c>
      <c r="M348" s="105">
        <v>-172000</v>
      </c>
      <c r="N348" s="105">
        <v>-273000</v>
      </c>
    </row>
    <row r="349" spans="1:14" s="18" customFormat="1" ht="13.5">
      <c r="A349" s="84" t="s">
        <v>16</v>
      </c>
      <c r="B349" s="140" t="s">
        <v>64</v>
      </c>
      <c r="C349" s="91" t="s">
        <v>5</v>
      </c>
      <c r="D349" s="88" t="s">
        <v>199</v>
      </c>
      <c r="E349" s="112">
        <v>-660618.8074580837</v>
      </c>
      <c r="F349" s="112">
        <v>-287107.4761760761</v>
      </c>
      <c r="G349" s="112">
        <v>-144089.9174239863</v>
      </c>
      <c r="H349" s="112">
        <v>-74080.03814142485</v>
      </c>
      <c r="I349" s="112">
        <v>-155341.3757165965</v>
      </c>
      <c r="J349" s="86">
        <v>-661000</v>
      </c>
      <c r="K349" s="86">
        <v>-287000</v>
      </c>
      <c r="L349" s="86">
        <v>-145000</v>
      </c>
      <c r="M349" s="116">
        <v>-74000</v>
      </c>
      <c r="N349" s="86">
        <v>-155000</v>
      </c>
    </row>
    <row r="350" spans="1:14" ht="13.5">
      <c r="A350" s="84" t="s">
        <v>17</v>
      </c>
      <c r="B350" s="140" t="s">
        <v>63</v>
      </c>
      <c r="C350" s="91" t="s">
        <v>5</v>
      </c>
      <c r="D350" s="101" t="s">
        <v>78</v>
      </c>
      <c r="E350" s="109">
        <v>-966426.0070406992</v>
      </c>
      <c r="F350" s="109">
        <v>-354039.3213524015</v>
      </c>
      <c r="G350" s="109">
        <v>-434973.5202370192</v>
      </c>
      <c r="H350" s="109">
        <v>-6152.509430370585</v>
      </c>
      <c r="I350" s="109">
        <v>-171260.65602090786</v>
      </c>
      <c r="J350" s="104">
        <v>-1383000</v>
      </c>
      <c r="K350" s="104">
        <v>-396000</v>
      </c>
      <c r="L350" s="104">
        <v>-518000</v>
      </c>
      <c r="M350" s="104">
        <v>-133000</v>
      </c>
      <c r="N350" s="104">
        <v>-336000</v>
      </c>
    </row>
    <row r="351" spans="1:14" ht="13.5">
      <c r="A351" s="84" t="s">
        <v>0</v>
      </c>
      <c r="B351" s="140" t="s">
        <v>63</v>
      </c>
      <c r="C351" s="92" t="s">
        <v>5</v>
      </c>
      <c r="D351" s="113" t="s">
        <v>96</v>
      </c>
      <c r="E351" s="114">
        <v>-17039.257274797237</v>
      </c>
      <c r="F351" s="114">
        <v>3409.4918098801745</v>
      </c>
      <c r="G351" s="114">
        <v>-12826.986455036591</v>
      </c>
      <c r="H351" s="114">
        <v>1790.7517759533303</v>
      </c>
      <c r="I351" s="114">
        <v>-9412.514405594167</v>
      </c>
      <c r="J351" s="105">
        <v>-755000</v>
      </c>
      <c r="K351" s="105">
        <v>-783000</v>
      </c>
      <c r="L351" s="105">
        <v>6000</v>
      </c>
      <c r="M351" s="105">
        <v>18000</v>
      </c>
      <c r="N351" s="105">
        <v>4000</v>
      </c>
    </row>
    <row r="352" spans="1:14" ht="25.5">
      <c r="A352" s="24" t="s">
        <v>218</v>
      </c>
      <c r="B352" s="140" t="s">
        <v>63</v>
      </c>
      <c r="C352" s="92" t="s">
        <v>5</v>
      </c>
      <c r="D352" s="179" t="str">
        <f>'Histo-Groupe'!$A$8</f>
        <v>Provision related to US dollar payments involving parties subject to US sanctions</v>
      </c>
      <c r="E352" s="114">
        <v>-798000</v>
      </c>
      <c r="F352" s="114">
        <v>-798000</v>
      </c>
      <c r="G352" s="114" t="s">
        <v>180</v>
      </c>
      <c r="H352" s="114" t="s">
        <v>180</v>
      </c>
      <c r="I352" s="114" t="s">
        <v>180</v>
      </c>
      <c r="J352" s="114" t="s">
        <v>180</v>
      </c>
      <c r="K352" s="114" t="s">
        <v>180</v>
      </c>
      <c r="L352" s="114" t="s">
        <v>180</v>
      </c>
      <c r="M352" s="114" t="s">
        <v>180</v>
      </c>
      <c r="N352" s="114" t="s">
        <v>180</v>
      </c>
    </row>
    <row r="353" spans="1:14" ht="13.5">
      <c r="A353" s="84" t="s">
        <v>18</v>
      </c>
      <c r="B353" s="140" t="s">
        <v>63</v>
      </c>
      <c r="C353" s="91" t="s">
        <v>5</v>
      </c>
      <c r="D353" s="101" t="s">
        <v>79</v>
      </c>
      <c r="E353" s="109">
        <v>-1781465.2643154964</v>
      </c>
      <c r="F353" s="109">
        <v>-1148629.8295425214</v>
      </c>
      <c r="G353" s="109">
        <v>-447800.50669205585</v>
      </c>
      <c r="H353" s="109">
        <v>-4361.757654417254</v>
      </c>
      <c r="I353" s="109">
        <v>-180673.17042650204</v>
      </c>
      <c r="J353" s="104">
        <v>-2138000</v>
      </c>
      <c r="K353" s="104">
        <v>-1179000</v>
      </c>
      <c r="L353" s="104">
        <v>-512000</v>
      </c>
      <c r="M353" s="104">
        <v>-115000</v>
      </c>
      <c r="N353" s="104">
        <v>-332000</v>
      </c>
    </row>
    <row r="354" spans="1:14" ht="13.5">
      <c r="A354" s="85" t="s">
        <v>19</v>
      </c>
      <c r="B354" s="140" t="s">
        <v>63</v>
      </c>
      <c r="C354" s="93" t="s">
        <v>5</v>
      </c>
      <c r="D354" s="113" t="s">
        <v>90</v>
      </c>
      <c r="E354" s="114">
        <v>-15049.396856646315</v>
      </c>
      <c r="F354" s="114">
        <v>25881.617500975313</v>
      </c>
      <c r="G354" s="114">
        <v>36407.67321964549</v>
      </c>
      <c r="H354" s="114">
        <v>-2371.205281370858</v>
      </c>
      <c r="I354" s="114">
        <v>-74967.48229589628</v>
      </c>
      <c r="J354" s="105">
        <v>-29000</v>
      </c>
      <c r="K354" s="105">
        <v>25000</v>
      </c>
      <c r="L354" s="105">
        <v>33000</v>
      </c>
      <c r="M354" s="105">
        <v>-22000</v>
      </c>
      <c r="N354" s="105">
        <v>-65000</v>
      </c>
    </row>
    <row r="355" spans="1:14" ht="13.5">
      <c r="A355" s="85" t="s">
        <v>20</v>
      </c>
      <c r="B355" s="140" t="s">
        <v>63</v>
      </c>
      <c r="C355" s="91" t="s">
        <v>5</v>
      </c>
      <c r="D355" s="90" t="s">
        <v>80</v>
      </c>
      <c r="E355" s="114">
        <v>-80638.79272324644</v>
      </c>
      <c r="F355" s="114">
        <v>-91409.19108590417</v>
      </c>
      <c r="G355" s="114">
        <v>8902.098459543668</v>
      </c>
      <c r="H355" s="114">
        <v>-9778.54293755754</v>
      </c>
      <c r="I355" s="114">
        <v>11646.84284067157</v>
      </c>
      <c r="J355" s="105">
        <v>-80000</v>
      </c>
      <c r="K355" s="105">
        <v>-93000</v>
      </c>
      <c r="L355" s="105">
        <v>10000</v>
      </c>
      <c r="M355" s="105">
        <v>-6000</v>
      </c>
      <c r="N355" s="105">
        <v>9000</v>
      </c>
    </row>
    <row r="356" spans="1:14" ht="13.5">
      <c r="A356" s="84" t="s">
        <v>22</v>
      </c>
      <c r="B356" s="140" t="s">
        <v>63</v>
      </c>
      <c r="C356" s="91" t="s">
        <v>5</v>
      </c>
      <c r="D356" s="101" t="s">
        <v>81</v>
      </c>
      <c r="E356" s="109">
        <v>-1877153.453895389</v>
      </c>
      <c r="F356" s="109">
        <v>-1214157.4031274503</v>
      </c>
      <c r="G356" s="109">
        <v>-402490.7350128667</v>
      </c>
      <c r="H356" s="109">
        <v>-16511.505873345654</v>
      </c>
      <c r="I356" s="109">
        <v>-243993.80988172675</v>
      </c>
      <c r="J356" s="104">
        <v>-2247000</v>
      </c>
      <c r="K356" s="104">
        <v>-1247000</v>
      </c>
      <c r="L356" s="104">
        <v>-469000</v>
      </c>
      <c r="M356" s="104">
        <v>-143000</v>
      </c>
      <c r="N356" s="104">
        <v>-388000</v>
      </c>
    </row>
    <row r="360" spans="2:21" s="11" customFormat="1" ht="9">
      <c r="B360" s="176"/>
      <c r="D360" s="178" t="s">
        <v>197</v>
      </c>
      <c r="E360" s="177">
        <f aca="true" t="shared" si="9" ref="E360:N360">E353-E350-E351-E352</f>
        <v>0</v>
      </c>
      <c r="F360" s="177">
        <f t="shared" si="9"/>
        <v>0</v>
      </c>
      <c r="G360" s="177">
        <f t="shared" si="9"/>
        <v>-2.7284841053187847E-11</v>
      </c>
      <c r="H360" s="177">
        <f t="shared" si="9"/>
        <v>0</v>
      </c>
      <c r="I360" s="177">
        <f t="shared" si="9"/>
        <v>-1.0913936421275139E-11</v>
      </c>
      <c r="J360" s="177">
        <f t="shared" si="9"/>
        <v>0</v>
      </c>
      <c r="K360" s="177">
        <f t="shared" si="9"/>
        <v>0</v>
      </c>
      <c r="L360" s="177">
        <f t="shared" si="9"/>
        <v>0</v>
      </c>
      <c r="M360" s="177">
        <f t="shared" si="9"/>
        <v>0</v>
      </c>
      <c r="N360" s="177">
        <f t="shared" si="9"/>
        <v>0</v>
      </c>
      <c r="O360" s="175"/>
      <c r="P360" s="175"/>
      <c r="Q360" s="175"/>
      <c r="R360" s="175"/>
      <c r="S360" s="175"/>
      <c r="T360" s="175"/>
      <c r="U360" s="175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600" verticalDpi="600" orientation="portrait" paperSize="9" scale="85" r:id="rId1"/>
  <headerFooter alignWithMargins="0">
    <oddHeader>&amp;C&amp;"Arial,Gras"&amp;A</oddHeader>
  </headerFooter>
  <rowBreaks count="2" manualBreakCount="2">
    <brk id="105" min="2" max="13" man="1"/>
    <brk id="255" min="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827119</cp:lastModifiedBy>
  <cp:lastPrinted>2014-03-14T15:12:05Z</cp:lastPrinted>
  <dcterms:created xsi:type="dcterms:W3CDTF">2007-11-14T11:28:02Z</dcterms:created>
  <dcterms:modified xsi:type="dcterms:W3CDTF">2014-03-14T16:47:00Z</dcterms:modified>
  <cp:category/>
  <cp:version/>
  <cp:contentType/>
  <cp:contentStatus/>
</cp:coreProperties>
</file>